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506" windowWidth="11340" windowHeight="14805" activeTab="0"/>
  </bookViews>
  <sheets>
    <sheet name="ANGLES" sheetId="1" r:id="rId1"/>
  </sheets>
  <definedNames/>
  <calcPr fullCalcOnLoad="1"/>
</workbook>
</file>

<file path=xl/sharedStrings.xml><?xml version="1.0" encoding="utf-8"?>
<sst xmlns="http://schemas.openxmlformats.org/spreadsheetml/2006/main" count="596" uniqueCount="116">
  <si>
    <t>Page 1</t>
  </si>
  <si>
    <t>DESCRIPTION</t>
  </si>
  <si>
    <t>SYMBOL</t>
  </si>
  <si>
    <t>EQUATION</t>
  </si>
  <si>
    <t>Instrument:</t>
  </si>
  <si>
    <t>6x12q</t>
  </si>
  <si>
    <t>Throw, feet</t>
  </si>
  <si>
    <t>T</t>
  </si>
  <si>
    <t>From plan</t>
  </si>
  <si>
    <t>Drop to head height, feet</t>
  </si>
  <si>
    <t>H</t>
  </si>
  <si>
    <t>From elevation</t>
  </si>
  <si>
    <t>Real distance, feet</t>
  </si>
  <si>
    <t>D</t>
  </si>
  <si>
    <t>D=SQRT(T*T + H*H)</t>
  </si>
  <si>
    <t>Instrument MF</t>
  </si>
  <si>
    <t>MF</t>
  </si>
  <si>
    <t>From instrument data</t>
  </si>
  <si>
    <t>Resultant spread, feet</t>
  </si>
  <si>
    <t>S</t>
  </si>
  <si>
    <t>S=D*MF</t>
  </si>
  <si>
    <t>Rated candela</t>
  </si>
  <si>
    <t>PC</t>
  </si>
  <si>
    <t>Lamp code &amp; wattage</t>
  </si>
  <si>
    <t>Lamp correction factor</t>
  </si>
  <si>
    <t>CF</t>
  </si>
  <si>
    <t>From lamp chart</t>
  </si>
  <si>
    <t>Actual candela</t>
  </si>
  <si>
    <t>CP</t>
  </si>
  <si>
    <t>CP=PC*CF</t>
  </si>
  <si>
    <t>Footcandles</t>
  </si>
  <si>
    <t>FC</t>
  </si>
  <si>
    <t>FC=CP/(D*D)</t>
  </si>
  <si>
    <t>Gel number</t>
  </si>
  <si>
    <t>Percent transmission</t>
  </si>
  <si>
    <t>PCT</t>
  </si>
  <si>
    <t>Actual footcandles</t>
  </si>
  <si>
    <t>AFC</t>
  </si>
  <si>
    <t>AFC=FC*PCT</t>
  </si>
  <si>
    <t>HPL 575</t>
  </si>
  <si>
    <t>6x9q</t>
  </si>
  <si>
    <t>Situation: Specials</t>
  </si>
  <si>
    <t>n/c</t>
  </si>
  <si>
    <t>f6fl</t>
  </si>
  <si>
    <t>s450</t>
  </si>
  <si>
    <t>r19</t>
  </si>
  <si>
    <t>B</t>
  </si>
  <si>
    <t>B=S*0.66</t>
  </si>
  <si>
    <t>Resultant beam spread</t>
  </si>
  <si>
    <t>Vertical angle</t>
  </si>
  <si>
    <t>VA</t>
  </si>
  <si>
    <t>VA=arctan H/T</t>
  </si>
  <si>
    <t>PHOTOMETRIC CALCULATIONS</t>
  </si>
  <si>
    <t>Mike Bromberg</t>
  </si>
  <si>
    <t>scoop14</t>
  </si>
  <si>
    <t>cond</t>
  </si>
  <si>
    <t>BTN 750</t>
  </si>
  <si>
    <t>scroll</t>
  </si>
  <si>
    <t>3x10q</t>
  </si>
  <si>
    <t>500 IF</t>
  </si>
  <si>
    <t>row 1</t>
  </si>
  <si>
    <t>row 2</t>
  </si>
  <si>
    <t>row 3</t>
  </si>
  <si>
    <t>FLK 575</t>
  </si>
  <si>
    <t>page 2</t>
  </si>
  <si>
    <t>s419</t>
  </si>
  <si>
    <t>HPL 750</t>
  </si>
  <si>
    <t>page 3</t>
  </si>
  <si>
    <t>Situation: Warm front 30° SL</t>
  </si>
  <si>
    <t>Situation: Cool front 30º SR</t>
  </si>
  <si>
    <t>r08</t>
  </si>
  <si>
    <t>6x9</t>
  </si>
  <si>
    <t>EGG 750</t>
  </si>
  <si>
    <t>g106</t>
  </si>
  <si>
    <t>r65</t>
  </si>
  <si>
    <t>MITG&amp;SP "Utopia, Limited" 2003 Photometric Calculations</t>
  </si>
  <si>
    <t>r80</t>
  </si>
  <si>
    <t>Situation: Washes</t>
  </si>
  <si>
    <t>par64-n</t>
  </si>
  <si>
    <t>par64-w</t>
  </si>
  <si>
    <t>FFS 1000</t>
  </si>
  <si>
    <t>row 1,2</t>
  </si>
  <si>
    <t>Situation: Entrances</t>
  </si>
  <si>
    <t>4x6q</t>
  </si>
  <si>
    <t>dsc</t>
  </si>
  <si>
    <t>scoop</t>
  </si>
  <si>
    <t>please</t>
  </si>
  <si>
    <t>Situation: Day backlight 30° SL</t>
  </si>
  <si>
    <t>Situation: Night backlight 30° SR</t>
  </si>
  <si>
    <t>Show: "Thespis" 2004</t>
  </si>
  <si>
    <t>s436</t>
  </si>
  <si>
    <t>area 4w</t>
  </si>
  <si>
    <t>Situation: High platform fronts</t>
  </si>
  <si>
    <t>area 8w</t>
  </si>
  <si>
    <t>area 8c</t>
  </si>
  <si>
    <t>13w</t>
  </si>
  <si>
    <t>13c</t>
  </si>
  <si>
    <t>area 4c</t>
  </si>
  <si>
    <t>EHD 500</t>
  </si>
  <si>
    <t>train</t>
  </si>
  <si>
    <t>stars</t>
  </si>
  <si>
    <t>temple</t>
  </si>
  <si>
    <t>entrc</t>
  </si>
  <si>
    <t>entdr</t>
  </si>
  <si>
    <t>presum</t>
  </si>
  <si>
    <t>wfall</t>
  </si>
  <si>
    <t>apollo</t>
  </si>
  <si>
    <t>CYX 2000</t>
  </si>
  <si>
    <t>f12sp</t>
  </si>
  <si>
    <t>s426</t>
  </si>
  <si>
    <t>r18</t>
  </si>
  <si>
    <t>Situation: Splats</t>
  </si>
  <si>
    <t>splat1</t>
  </si>
  <si>
    <t>splat2</t>
  </si>
  <si>
    <t>splat3</t>
  </si>
  <si>
    <t>page 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</si>
</sst>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[$-409]dddd\,\ mmmm\ dd\,\ yyyy"/>
    <numFmt numFmtId="167" formatCode="m/d/yy;@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lbertus Medium"/>
      <family val="0"/>
    </font>
    <font>
      <sz val="10"/>
      <name val="Albertus Medium"/>
      <family val="0"/>
    </font>
    <font>
      <b/>
      <sz val="10"/>
      <name val="Albertus Medium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2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7" fontId="5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00390625" style="2" customWidth="1"/>
    <col min="2" max="2" width="10.7109375" style="2" customWidth="1"/>
    <col min="3" max="3" width="21.421875" style="2" customWidth="1"/>
    <col min="4" max="7" width="9.7109375" style="2" customWidth="1"/>
    <col min="8" max="16384" width="8.8515625" style="2" customWidth="1"/>
  </cols>
  <sheetData>
    <row r="1" spans="1:7" s="8" customFormat="1" ht="12.75">
      <c r="A1" s="23" t="s">
        <v>52</v>
      </c>
      <c r="B1" s="6"/>
      <c r="C1" s="1" t="s">
        <v>89</v>
      </c>
      <c r="D1" s="6"/>
      <c r="E1" s="24" t="s">
        <v>53</v>
      </c>
      <c r="F1" s="27">
        <v>38064</v>
      </c>
      <c r="G1" s="24" t="s">
        <v>0</v>
      </c>
    </row>
    <row r="2" spans="1:7" s="8" customFormat="1" ht="15.75">
      <c r="A2" s="4" t="s">
        <v>1</v>
      </c>
      <c r="B2" s="4" t="s">
        <v>2</v>
      </c>
      <c r="C2" s="4" t="s">
        <v>3</v>
      </c>
      <c r="D2" s="5" t="s">
        <v>60</v>
      </c>
      <c r="E2" s="5" t="s">
        <v>61</v>
      </c>
      <c r="F2" s="5" t="s">
        <v>91</v>
      </c>
      <c r="G2" s="5" t="s">
        <v>62</v>
      </c>
    </row>
    <row r="3" spans="1:7" s="8" customFormat="1" ht="12.75">
      <c r="A3" s="6" t="s">
        <v>68</v>
      </c>
      <c r="B3" s="6"/>
      <c r="C3" s="7" t="s">
        <v>4</v>
      </c>
      <c r="D3" s="7" t="s">
        <v>90</v>
      </c>
      <c r="E3" s="7" t="s">
        <v>40</v>
      </c>
      <c r="F3" s="7" t="s">
        <v>40</v>
      </c>
      <c r="G3" s="7" t="s">
        <v>71</v>
      </c>
    </row>
    <row r="4" spans="1:7" ht="12.75">
      <c r="A4" s="2" t="s">
        <v>6</v>
      </c>
      <c r="B4" s="2" t="s">
        <v>7</v>
      </c>
      <c r="C4" s="2" t="s">
        <v>8</v>
      </c>
      <c r="D4" s="2">
        <v>17</v>
      </c>
      <c r="E4" s="2">
        <v>12</v>
      </c>
      <c r="F4" s="2">
        <v>12</v>
      </c>
      <c r="G4" s="2">
        <v>6</v>
      </c>
    </row>
    <row r="5" spans="1:7" ht="12.75">
      <c r="A5" s="2" t="s">
        <v>9</v>
      </c>
      <c r="B5" s="2" t="s">
        <v>10</v>
      </c>
      <c r="C5" s="2" t="s">
        <v>11</v>
      </c>
      <c r="D5" s="2">
        <v>12.5</v>
      </c>
      <c r="E5" s="2">
        <v>12</v>
      </c>
      <c r="F5" s="2">
        <v>10</v>
      </c>
      <c r="G5" s="2">
        <v>11.5</v>
      </c>
    </row>
    <row r="6" spans="1:7" ht="12.75">
      <c r="A6" s="2" t="s">
        <v>12</v>
      </c>
      <c r="B6" s="2" t="s">
        <v>13</v>
      </c>
      <c r="C6" s="2" t="s">
        <v>14</v>
      </c>
      <c r="D6" s="11">
        <f>SQRT(D4*D4+D5*D5)</f>
        <v>21.10094784600919</v>
      </c>
      <c r="E6" s="11">
        <f>SQRT(E4*E4+E5*E5)</f>
        <v>16.97056274847714</v>
      </c>
      <c r="F6" s="11">
        <f>SQRT(F4*F4+F5*F5)</f>
        <v>15.620499351813308</v>
      </c>
      <c r="G6" s="11">
        <f>SQRT(G4*G4+G5*G5)</f>
        <v>12.971121771072847</v>
      </c>
    </row>
    <row r="7" spans="1:7" ht="12.75">
      <c r="A7" s="2" t="s">
        <v>15</v>
      </c>
      <c r="B7" s="2" t="s">
        <v>16</v>
      </c>
      <c r="C7" s="2" t="s">
        <v>17</v>
      </c>
      <c r="D7" s="3">
        <v>0.65</v>
      </c>
      <c r="E7" s="3">
        <v>0.68</v>
      </c>
      <c r="F7" s="3">
        <v>0.68</v>
      </c>
      <c r="G7" s="3">
        <v>0.63</v>
      </c>
    </row>
    <row r="8" spans="1:7" ht="12.75">
      <c r="A8" s="2" t="s">
        <v>18</v>
      </c>
      <c r="B8" s="2" t="s">
        <v>19</v>
      </c>
      <c r="C8" s="2" t="s">
        <v>20</v>
      </c>
      <c r="D8" s="12">
        <f>D6*D7</f>
        <v>13.715616099905974</v>
      </c>
      <c r="E8" s="12">
        <f>E6*E7</f>
        <v>11.539982668964456</v>
      </c>
      <c r="F8" s="12">
        <f>F6*F7</f>
        <v>10.62193955923305</v>
      </c>
      <c r="G8" s="12">
        <f>G6*G7</f>
        <v>8.171806715775894</v>
      </c>
    </row>
    <row r="9" spans="1:7" ht="12.75">
      <c r="A9" s="2" t="s">
        <v>48</v>
      </c>
      <c r="B9" s="2" t="s">
        <v>46</v>
      </c>
      <c r="C9" s="2" t="s">
        <v>47</v>
      </c>
      <c r="D9" s="12">
        <f>D8*2/3</f>
        <v>9.143744066603983</v>
      </c>
      <c r="E9" s="12">
        <f>E8*2/3</f>
        <v>7.693321779309637</v>
      </c>
      <c r="F9" s="12">
        <f>F8*2/3</f>
        <v>7.0812930394887</v>
      </c>
      <c r="G9" s="12">
        <f>G8*2/3</f>
        <v>5.447871143850596</v>
      </c>
    </row>
    <row r="10" spans="1:7" ht="12.75">
      <c r="A10" s="2" t="s">
        <v>49</v>
      </c>
      <c r="B10" s="2" t="s">
        <v>50</v>
      </c>
      <c r="C10" s="2" t="s">
        <v>51</v>
      </c>
      <c r="D10" s="12">
        <f>ATAN(D5/D4)*180/PI()</f>
        <v>36.32682595212024</v>
      </c>
      <c r="E10" s="12">
        <f>ATAN(E5/E4)*180/PI()</f>
        <v>45</v>
      </c>
      <c r="F10" s="12">
        <f>ATAN(F5/F4)*180/PI()</f>
        <v>39.8055710922652</v>
      </c>
      <c r="G10" s="12">
        <f>ATAN(G5/G4)*180/PI()</f>
        <v>62.447188423282206</v>
      </c>
    </row>
    <row r="11" spans="1:7" ht="12.75">
      <c r="A11" s="2" t="s">
        <v>21</v>
      </c>
      <c r="B11" s="2" t="s">
        <v>22</v>
      </c>
      <c r="C11" s="2" t="s">
        <v>17</v>
      </c>
      <c r="D11" s="3">
        <v>85000</v>
      </c>
      <c r="E11" s="3">
        <v>66000</v>
      </c>
      <c r="F11" s="3">
        <v>66000</v>
      </c>
      <c r="G11" s="3">
        <v>50600</v>
      </c>
    </row>
    <row r="12" spans="1:7" ht="12.75">
      <c r="A12" s="2" t="s">
        <v>23</v>
      </c>
      <c r="D12" s="3" t="s">
        <v>66</v>
      </c>
      <c r="E12" s="3" t="s">
        <v>63</v>
      </c>
      <c r="F12" s="3" t="s">
        <v>63</v>
      </c>
      <c r="G12" s="3" t="s">
        <v>72</v>
      </c>
    </row>
    <row r="13" spans="1:7" ht="12.75">
      <c r="A13" s="2" t="s">
        <v>24</v>
      </c>
      <c r="B13" s="2" t="s">
        <v>25</v>
      </c>
      <c r="C13" s="2" t="s">
        <v>26</v>
      </c>
      <c r="D13" s="3">
        <v>1.3</v>
      </c>
      <c r="E13" s="3">
        <v>1.07</v>
      </c>
      <c r="F13" s="3">
        <v>1.07</v>
      </c>
      <c r="G13" s="3">
        <v>1</v>
      </c>
    </row>
    <row r="14" spans="1:7" ht="12.75">
      <c r="A14" s="2" t="s">
        <v>27</v>
      </c>
      <c r="B14" s="2" t="s">
        <v>28</v>
      </c>
      <c r="C14" s="2" t="s">
        <v>29</v>
      </c>
      <c r="D14" s="13">
        <f>D11*D13</f>
        <v>110500</v>
      </c>
      <c r="E14" s="14">
        <f>E11*E13</f>
        <v>70620</v>
      </c>
      <c r="F14" s="13">
        <f>F11*F13</f>
        <v>70620</v>
      </c>
      <c r="G14" s="14">
        <f>G11*G13</f>
        <v>50600</v>
      </c>
    </row>
    <row r="15" spans="1:7" ht="12.75">
      <c r="A15" s="2" t="s">
        <v>30</v>
      </c>
      <c r="B15" s="2" t="s">
        <v>31</v>
      </c>
      <c r="C15" s="2" t="s">
        <v>32</v>
      </c>
      <c r="D15" s="13">
        <f>D14/(D6*D6)</f>
        <v>248.17518248175185</v>
      </c>
      <c r="E15" s="13">
        <f>E14/(E6*E6)</f>
        <v>245.20833333333337</v>
      </c>
      <c r="F15" s="13">
        <f>F14/(F6*F6)</f>
        <v>289.42622950819674</v>
      </c>
      <c r="G15" s="13">
        <f>G14/(G6*G6)</f>
        <v>300.7429420505201</v>
      </c>
    </row>
    <row r="16" spans="1:7" ht="12.75">
      <c r="A16" s="2" t="s">
        <v>33</v>
      </c>
      <c r="D16" s="9" t="s">
        <v>70</v>
      </c>
      <c r="E16" s="9" t="s">
        <v>70</v>
      </c>
      <c r="F16" s="9" t="s">
        <v>70</v>
      </c>
      <c r="G16" s="9" t="s">
        <v>70</v>
      </c>
    </row>
    <row r="17" spans="1:7" ht="12.75">
      <c r="A17" s="2" t="s">
        <v>34</v>
      </c>
      <c r="B17" s="2" t="s">
        <v>35</v>
      </c>
      <c r="D17" s="10">
        <v>0.86</v>
      </c>
      <c r="E17" s="10">
        <v>0.86</v>
      </c>
      <c r="F17" s="10">
        <v>0.86</v>
      </c>
      <c r="G17" s="10">
        <v>0.86</v>
      </c>
    </row>
    <row r="18" spans="1:7" ht="12.75">
      <c r="A18" s="1" t="s">
        <v>36</v>
      </c>
      <c r="B18" s="1" t="s">
        <v>37</v>
      </c>
      <c r="C18" s="1" t="s">
        <v>38</v>
      </c>
      <c r="D18" s="15">
        <f>D15*D17</f>
        <v>213.4306569343066</v>
      </c>
      <c r="E18" s="15">
        <f>E15*E17</f>
        <v>210.8791666666667</v>
      </c>
      <c r="F18" s="15">
        <f>F15*F17</f>
        <v>248.90655737704918</v>
      </c>
      <c r="G18" s="15">
        <f>G15*G17</f>
        <v>258.6389301634473</v>
      </c>
    </row>
    <row r="19" spans="1:7" s="8" customFormat="1" ht="15.75">
      <c r="A19" s="4" t="s">
        <v>1</v>
      </c>
      <c r="B19" s="4" t="s">
        <v>2</v>
      </c>
      <c r="C19" s="4" t="s">
        <v>3</v>
      </c>
      <c r="D19" s="5" t="s">
        <v>60</v>
      </c>
      <c r="E19" s="5" t="s">
        <v>61</v>
      </c>
      <c r="F19" s="5" t="s">
        <v>97</v>
      </c>
      <c r="G19" s="5" t="s">
        <v>62</v>
      </c>
    </row>
    <row r="20" spans="1:7" s="8" customFormat="1" ht="12.75">
      <c r="A20" s="6" t="s">
        <v>69</v>
      </c>
      <c r="B20" s="6"/>
      <c r="C20" s="7" t="s">
        <v>4</v>
      </c>
      <c r="D20" s="7" t="s">
        <v>90</v>
      </c>
      <c r="E20" s="7" t="s">
        <v>40</v>
      </c>
      <c r="F20" s="7" t="s">
        <v>40</v>
      </c>
      <c r="G20" s="7" t="s">
        <v>40</v>
      </c>
    </row>
    <row r="21" spans="1:7" ht="12.75">
      <c r="A21" s="2" t="s">
        <v>6</v>
      </c>
      <c r="B21" s="2" t="s">
        <v>7</v>
      </c>
      <c r="C21" s="2" t="s">
        <v>8</v>
      </c>
      <c r="D21" s="2">
        <v>17</v>
      </c>
      <c r="E21" s="2">
        <v>12</v>
      </c>
      <c r="F21" s="2">
        <v>11</v>
      </c>
      <c r="G21" s="2">
        <v>5.5</v>
      </c>
    </row>
    <row r="22" spans="1:7" ht="12.75">
      <c r="A22" s="2" t="s">
        <v>9</v>
      </c>
      <c r="B22" s="2" t="s">
        <v>10</v>
      </c>
      <c r="C22" s="2" t="s">
        <v>11</v>
      </c>
      <c r="D22" s="2">
        <v>12.5</v>
      </c>
      <c r="E22" s="2">
        <v>12</v>
      </c>
      <c r="F22" s="2">
        <v>10</v>
      </c>
      <c r="G22" s="2">
        <v>11.5</v>
      </c>
    </row>
    <row r="23" spans="1:7" ht="12.75">
      <c r="A23" s="2" t="s">
        <v>12</v>
      </c>
      <c r="B23" s="2" t="s">
        <v>13</v>
      </c>
      <c r="C23" s="2" t="s">
        <v>14</v>
      </c>
      <c r="D23" s="11">
        <f>SQRT(D21*D21+D22*D22)</f>
        <v>21.10094784600919</v>
      </c>
      <c r="E23" s="11">
        <f>SQRT(E21*E21+E22*E22)</f>
        <v>16.97056274847714</v>
      </c>
      <c r="F23" s="11">
        <f>SQRT(F21*F21+F22*F22)</f>
        <v>14.866068747318506</v>
      </c>
      <c r="G23" s="11">
        <f>SQRT(G21*G21+G22*G22)</f>
        <v>12.747548783981962</v>
      </c>
    </row>
    <row r="24" spans="1:7" ht="12.75">
      <c r="A24" s="2" t="s">
        <v>15</v>
      </c>
      <c r="B24" s="2" t="s">
        <v>16</v>
      </c>
      <c r="C24" s="2" t="s">
        <v>17</v>
      </c>
      <c r="D24" s="3">
        <v>0.65</v>
      </c>
      <c r="E24" s="3">
        <v>0.68</v>
      </c>
      <c r="F24" s="3">
        <v>0.68</v>
      </c>
      <c r="G24" s="3">
        <v>0.68</v>
      </c>
    </row>
    <row r="25" spans="1:7" ht="12.75">
      <c r="A25" s="2" t="s">
        <v>18</v>
      </c>
      <c r="B25" s="2" t="s">
        <v>19</v>
      </c>
      <c r="C25" s="2" t="s">
        <v>20</v>
      </c>
      <c r="D25" s="12">
        <f>D23*D24</f>
        <v>13.715616099905974</v>
      </c>
      <c r="E25" s="12">
        <f>E23*E24</f>
        <v>11.539982668964456</v>
      </c>
      <c r="F25" s="12">
        <f>F23*F24</f>
        <v>10.108926748176584</v>
      </c>
      <c r="G25" s="12">
        <f>G23*G24</f>
        <v>8.668333173107735</v>
      </c>
    </row>
    <row r="26" spans="1:7" ht="12.75">
      <c r="A26" s="2" t="s">
        <v>48</v>
      </c>
      <c r="B26" s="2" t="s">
        <v>46</v>
      </c>
      <c r="C26" s="2" t="s">
        <v>47</v>
      </c>
      <c r="D26" s="12">
        <f>D25*2/3</f>
        <v>9.143744066603983</v>
      </c>
      <c r="E26" s="12">
        <f>E25*2/3</f>
        <v>7.693321779309637</v>
      </c>
      <c r="F26" s="12">
        <f>F25*2/3</f>
        <v>6.739284498784389</v>
      </c>
      <c r="G26" s="12">
        <f>G25*2/3</f>
        <v>5.7788887820718235</v>
      </c>
    </row>
    <row r="27" spans="1:7" ht="12.75">
      <c r="A27" s="2" t="s">
        <v>49</v>
      </c>
      <c r="B27" s="2" t="s">
        <v>50</v>
      </c>
      <c r="C27" s="2" t="s">
        <v>51</v>
      </c>
      <c r="D27" s="12">
        <f>ATAN(D22/D21)*180/PI()</f>
        <v>36.32682595212024</v>
      </c>
      <c r="E27" s="12">
        <f>ATAN(E22/E21)*180/PI()</f>
        <v>45</v>
      </c>
      <c r="F27" s="12">
        <f>ATAN(F22/F21)*180/PI()</f>
        <v>42.27368900609373</v>
      </c>
      <c r="G27" s="12">
        <f>ATAN(G22/G21)*180/PI()</f>
        <v>64.4400348281762</v>
      </c>
    </row>
    <row r="28" spans="1:7" ht="12.75">
      <c r="A28" s="2" t="s">
        <v>21</v>
      </c>
      <c r="B28" s="2" t="s">
        <v>22</v>
      </c>
      <c r="C28" s="2" t="s">
        <v>17</v>
      </c>
      <c r="D28" s="3">
        <v>85000</v>
      </c>
      <c r="E28" s="3">
        <v>66000</v>
      </c>
      <c r="F28" s="3">
        <v>66000</v>
      </c>
      <c r="G28" s="3">
        <v>66000</v>
      </c>
    </row>
    <row r="29" spans="1:7" ht="12.75">
      <c r="A29" s="2" t="s">
        <v>23</v>
      </c>
      <c r="D29" s="3" t="s">
        <v>66</v>
      </c>
      <c r="E29" s="3" t="s">
        <v>63</v>
      </c>
      <c r="F29" s="3" t="s">
        <v>63</v>
      </c>
      <c r="G29" s="3" t="s">
        <v>98</v>
      </c>
    </row>
    <row r="30" spans="1:7" ht="12.75">
      <c r="A30" s="2" t="s">
        <v>24</v>
      </c>
      <c r="B30" s="2" t="s">
        <v>25</v>
      </c>
      <c r="C30" s="2" t="s">
        <v>26</v>
      </c>
      <c r="D30" s="3">
        <v>1.3</v>
      </c>
      <c r="E30" s="3">
        <v>1.07</v>
      </c>
      <c r="F30" s="3">
        <v>1.07</v>
      </c>
      <c r="G30" s="3">
        <v>0.69</v>
      </c>
    </row>
    <row r="31" spans="1:7" ht="12.75">
      <c r="A31" s="2" t="s">
        <v>27</v>
      </c>
      <c r="B31" s="2" t="s">
        <v>28</v>
      </c>
      <c r="C31" s="2" t="s">
        <v>29</v>
      </c>
      <c r="D31" s="14">
        <f>D28*D30</f>
        <v>110500</v>
      </c>
      <c r="E31" s="14">
        <f>E28*E30</f>
        <v>70620</v>
      </c>
      <c r="F31" s="13">
        <f>F28*F30</f>
        <v>70620</v>
      </c>
      <c r="G31" s="14">
        <f>G28*G30</f>
        <v>45540</v>
      </c>
    </row>
    <row r="32" spans="1:7" ht="12.75">
      <c r="A32" s="2" t="s">
        <v>30</v>
      </c>
      <c r="B32" s="2" t="s">
        <v>31</v>
      </c>
      <c r="C32" s="2" t="s">
        <v>32</v>
      </c>
      <c r="D32" s="13">
        <f>D31/(D23*D23)</f>
        <v>248.17518248175185</v>
      </c>
      <c r="E32" s="13">
        <f>E31/(E23*E23)</f>
        <v>245.20833333333337</v>
      </c>
      <c r="F32" s="13">
        <f>F31/(F23*F23)</f>
        <v>319.5475113122171</v>
      </c>
      <c r="G32" s="13">
        <f>G31/(G23*G23)</f>
        <v>280.24615384615385</v>
      </c>
    </row>
    <row r="33" spans="1:7" ht="12.75">
      <c r="A33" s="2" t="s">
        <v>33</v>
      </c>
      <c r="D33" s="9" t="s">
        <v>73</v>
      </c>
      <c r="E33" s="9" t="s">
        <v>73</v>
      </c>
      <c r="F33" s="9" t="s">
        <v>73</v>
      </c>
      <c r="G33" s="9" t="s">
        <v>73</v>
      </c>
    </row>
    <row r="34" spans="1:7" ht="12.75">
      <c r="A34" s="2" t="s">
        <v>34</v>
      </c>
      <c r="B34" s="2" t="s">
        <v>35</v>
      </c>
      <c r="D34" s="10">
        <v>0.74</v>
      </c>
      <c r="E34" s="10">
        <v>0.74</v>
      </c>
      <c r="F34" s="10">
        <v>0.74</v>
      </c>
      <c r="G34" s="10">
        <v>0.74</v>
      </c>
    </row>
    <row r="35" spans="1:7" ht="12.75">
      <c r="A35" s="1" t="s">
        <v>36</v>
      </c>
      <c r="B35" s="1" t="s">
        <v>37</v>
      </c>
      <c r="C35" s="1" t="s">
        <v>38</v>
      </c>
      <c r="D35" s="15">
        <f>D32*D34</f>
        <v>183.64963503649636</v>
      </c>
      <c r="E35" s="15">
        <f>E32*E34</f>
        <v>181.45416666666668</v>
      </c>
      <c r="F35" s="15">
        <f>F32*F34</f>
        <v>236.46515837104067</v>
      </c>
      <c r="G35" s="15">
        <f>G32*G34</f>
        <v>207.38215384615384</v>
      </c>
    </row>
    <row r="36" spans="1:7" s="8" customFormat="1" ht="15.75">
      <c r="A36" s="4" t="s">
        <v>1</v>
      </c>
      <c r="B36" s="4" t="s">
        <v>2</v>
      </c>
      <c r="C36" s="4" t="s">
        <v>3</v>
      </c>
      <c r="D36" s="5" t="s">
        <v>93</v>
      </c>
      <c r="E36" s="5" t="s">
        <v>94</v>
      </c>
      <c r="F36" s="5" t="s">
        <v>95</v>
      </c>
      <c r="G36" s="5" t="s">
        <v>96</v>
      </c>
    </row>
    <row r="37" spans="1:7" s="8" customFormat="1" ht="12.75">
      <c r="A37" s="6" t="s">
        <v>92</v>
      </c>
      <c r="B37" s="6"/>
      <c r="C37" s="7" t="s">
        <v>4</v>
      </c>
      <c r="D37" s="7" t="s">
        <v>83</v>
      </c>
      <c r="E37" s="7" t="s">
        <v>83</v>
      </c>
      <c r="F37" s="7" t="s">
        <v>40</v>
      </c>
      <c r="G37" s="7" t="s">
        <v>40</v>
      </c>
    </row>
    <row r="38" spans="1:7" ht="12.75">
      <c r="A38" s="2" t="s">
        <v>6</v>
      </c>
      <c r="B38" s="2" t="s">
        <v>7</v>
      </c>
      <c r="C38" s="2" t="s">
        <v>8</v>
      </c>
      <c r="D38" s="2">
        <v>6</v>
      </c>
      <c r="E38" s="2">
        <v>5.5</v>
      </c>
      <c r="F38" s="2">
        <v>6</v>
      </c>
      <c r="G38" s="2">
        <v>5.5</v>
      </c>
    </row>
    <row r="39" spans="1:7" ht="12.75">
      <c r="A39" s="2" t="s">
        <v>9</v>
      </c>
      <c r="B39" s="2" t="s">
        <v>10</v>
      </c>
      <c r="C39" s="2" t="s">
        <v>11</v>
      </c>
      <c r="D39" s="2">
        <v>8</v>
      </c>
      <c r="E39" s="2">
        <v>8</v>
      </c>
      <c r="F39" s="2">
        <v>10</v>
      </c>
      <c r="G39" s="2">
        <v>10</v>
      </c>
    </row>
    <row r="40" spans="1:7" ht="12.75">
      <c r="A40" s="2" t="s">
        <v>12</v>
      </c>
      <c r="B40" s="2" t="s">
        <v>13</v>
      </c>
      <c r="C40" s="2" t="s">
        <v>14</v>
      </c>
      <c r="D40" s="11">
        <f>SQRT(D38*D38+D39*D39)</f>
        <v>10</v>
      </c>
      <c r="E40" s="11">
        <f>SQRT(E38*E38+E39*E39)</f>
        <v>9.7082439194738</v>
      </c>
      <c r="F40" s="11">
        <f>SQRT(F38*F38+F39*F39)</f>
        <v>11.661903789690601</v>
      </c>
      <c r="G40" s="11">
        <f>SQRT(G38*G38+G39*G39)</f>
        <v>11.412712210513327</v>
      </c>
    </row>
    <row r="41" spans="1:7" ht="12.75">
      <c r="A41" s="2" t="s">
        <v>15</v>
      </c>
      <c r="B41" s="2" t="s">
        <v>16</v>
      </c>
      <c r="C41" s="2" t="s">
        <v>17</v>
      </c>
      <c r="D41" s="3">
        <v>1.03</v>
      </c>
      <c r="E41" s="3">
        <v>1.03</v>
      </c>
      <c r="F41" s="3">
        <v>0.68</v>
      </c>
      <c r="G41" s="3">
        <v>0.68</v>
      </c>
    </row>
    <row r="42" spans="1:7" ht="12.75">
      <c r="A42" s="2" t="s">
        <v>18</v>
      </c>
      <c r="B42" s="2" t="s">
        <v>19</v>
      </c>
      <c r="C42" s="2" t="s">
        <v>20</v>
      </c>
      <c r="D42" s="12">
        <f>D40*D41</f>
        <v>10.3</v>
      </c>
      <c r="E42" s="12">
        <f>E40*E41</f>
        <v>9.999491237058013</v>
      </c>
      <c r="F42" s="12">
        <f>F40*F41</f>
        <v>7.930094576989609</v>
      </c>
      <c r="G42" s="12">
        <f>G40*G41</f>
        <v>7.760644303149062</v>
      </c>
    </row>
    <row r="43" spans="1:7" ht="12.75">
      <c r="A43" s="2" t="s">
        <v>48</v>
      </c>
      <c r="B43" s="2" t="s">
        <v>46</v>
      </c>
      <c r="C43" s="2" t="s">
        <v>47</v>
      </c>
      <c r="D43" s="12">
        <f>D42*2/3</f>
        <v>6.866666666666667</v>
      </c>
      <c r="E43" s="12">
        <f>E42*2/3</f>
        <v>6.666327491372009</v>
      </c>
      <c r="F43" s="12">
        <f>F42*2/3</f>
        <v>5.286729717993073</v>
      </c>
      <c r="G43" s="12">
        <f>G42*2/3</f>
        <v>5.173762868766041</v>
      </c>
    </row>
    <row r="44" spans="1:7" ht="12.75">
      <c r="A44" s="2" t="s">
        <v>49</v>
      </c>
      <c r="B44" s="2" t="s">
        <v>50</v>
      </c>
      <c r="C44" s="2" t="s">
        <v>51</v>
      </c>
      <c r="D44" s="12">
        <f>ATAN(D39/D38)*180/PI()</f>
        <v>53.13010235415598</v>
      </c>
      <c r="E44" s="12">
        <f>ATAN(E39/E38)*180/PI()</f>
        <v>55.49147701233159</v>
      </c>
      <c r="F44" s="12">
        <f>ATAN(F39/F38)*180/PI()</f>
        <v>59.03624346792648</v>
      </c>
      <c r="G44" s="12">
        <f>ATAN(G39/G38)*180/PI()</f>
        <v>61.18920625702693</v>
      </c>
    </row>
    <row r="45" spans="1:7" ht="12.75">
      <c r="A45" s="2" t="s">
        <v>21</v>
      </c>
      <c r="B45" s="2" t="s">
        <v>22</v>
      </c>
      <c r="C45" s="2" t="s">
        <v>17</v>
      </c>
      <c r="D45" s="3">
        <v>38250</v>
      </c>
      <c r="E45" s="3">
        <v>38250</v>
      </c>
      <c r="F45" s="3">
        <v>66000</v>
      </c>
      <c r="G45" s="3">
        <v>66000</v>
      </c>
    </row>
    <row r="46" spans="1:7" ht="12.75">
      <c r="A46" s="2" t="s">
        <v>23</v>
      </c>
      <c r="D46" s="3" t="s">
        <v>98</v>
      </c>
      <c r="E46" s="3" t="s">
        <v>98</v>
      </c>
      <c r="F46" s="3" t="s">
        <v>98</v>
      </c>
      <c r="G46" s="3" t="s">
        <v>98</v>
      </c>
    </row>
    <row r="47" spans="1:7" ht="12.75">
      <c r="A47" s="2" t="s">
        <v>24</v>
      </c>
      <c r="B47" s="2" t="s">
        <v>25</v>
      </c>
      <c r="C47" s="2" t="s">
        <v>26</v>
      </c>
      <c r="D47" s="3">
        <v>0.69</v>
      </c>
      <c r="E47" s="3">
        <v>0.69</v>
      </c>
      <c r="F47" s="3">
        <v>0.69</v>
      </c>
      <c r="G47" s="3">
        <v>0.69</v>
      </c>
    </row>
    <row r="48" spans="1:7" ht="12.75">
      <c r="A48" s="2" t="s">
        <v>27</v>
      </c>
      <c r="B48" s="2" t="s">
        <v>28</v>
      </c>
      <c r="C48" s="2" t="s">
        <v>29</v>
      </c>
      <c r="D48" s="13">
        <f>D45*D47</f>
        <v>26392.499999999996</v>
      </c>
      <c r="E48" s="13">
        <f>E45*E47</f>
        <v>26392.499999999996</v>
      </c>
      <c r="F48" s="14">
        <f>F45*F47</f>
        <v>45540</v>
      </c>
      <c r="G48" s="14">
        <f>G45*G47</f>
        <v>45540</v>
      </c>
    </row>
    <row r="49" spans="1:7" ht="12.75">
      <c r="A49" s="2" t="s">
        <v>30</v>
      </c>
      <c r="B49" s="2" t="s">
        <v>31</v>
      </c>
      <c r="C49" s="2" t="s">
        <v>32</v>
      </c>
      <c r="D49" s="13">
        <f>D48/(D40*D40)</f>
        <v>263.92499999999995</v>
      </c>
      <c r="E49" s="13">
        <f>E48/(E40*E40)</f>
        <v>280.02652519893894</v>
      </c>
      <c r="F49" s="13">
        <f>F48/(F40*F40)</f>
        <v>334.8529411764706</v>
      </c>
      <c r="G49" s="13">
        <f>G48/(G40*G40)</f>
        <v>349.6353166986565</v>
      </c>
    </row>
    <row r="50" spans="1:7" ht="12.75">
      <c r="A50" s="2" t="s">
        <v>33</v>
      </c>
      <c r="D50" s="9" t="s">
        <v>70</v>
      </c>
      <c r="E50" s="9" t="s">
        <v>73</v>
      </c>
      <c r="F50" s="9" t="s">
        <v>70</v>
      </c>
      <c r="G50" s="9" t="s">
        <v>73</v>
      </c>
    </row>
    <row r="51" spans="1:7" ht="12.75">
      <c r="A51" s="2" t="s">
        <v>34</v>
      </c>
      <c r="B51" s="2" t="s">
        <v>35</v>
      </c>
      <c r="D51" s="10">
        <v>0.86</v>
      </c>
      <c r="E51" s="10">
        <v>0.74</v>
      </c>
      <c r="F51" s="10">
        <v>0.86</v>
      </c>
      <c r="G51" s="10">
        <v>0.74</v>
      </c>
    </row>
    <row r="52" spans="1:7" ht="12.75">
      <c r="A52" s="1" t="s">
        <v>36</v>
      </c>
      <c r="B52" s="1" t="s">
        <v>37</v>
      </c>
      <c r="C52" s="1" t="s">
        <v>38</v>
      </c>
      <c r="D52" s="15">
        <f>D49*D51</f>
        <v>226.97549999999995</v>
      </c>
      <c r="E52" s="15">
        <f>E49*E51</f>
        <v>207.21962864721482</v>
      </c>
      <c r="F52" s="15">
        <f>F49*F51</f>
        <v>287.97352941176473</v>
      </c>
      <c r="G52" s="15">
        <f>G49*G51</f>
        <v>258.7301343570058</v>
      </c>
    </row>
    <row r="53" spans="1:7" ht="12.75">
      <c r="A53" s="2" t="s">
        <v>75</v>
      </c>
      <c r="D53" s="20"/>
      <c r="E53" s="20"/>
      <c r="F53" s="20"/>
      <c r="G53" s="20" t="s">
        <v>64</v>
      </c>
    </row>
    <row r="54" spans="1:7" s="8" customFormat="1" ht="15.75">
      <c r="A54" s="4" t="s">
        <v>1</v>
      </c>
      <c r="B54" s="4" t="s">
        <v>2</v>
      </c>
      <c r="C54" s="4" t="s">
        <v>3</v>
      </c>
      <c r="D54" s="5" t="s">
        <v>60</v>
      </c>
      <c r="E54" s="5" t="s">
        <v>61</v>
      </c>
      <c r="F54" s="5" t="s">
        <v>62</v>
      </c>
      <c r="G54" s="25"/>
    </row>
    <row r="55" spans="1:7" s="8" customFormat="1" ht="12.75">
      <c r="A55" s="6" t="s">
        <v>87</v>
      </c>
      <c r="B55" s="6"/>
      <c r="C55" s="7" t="s">
        <v>4</v>
      </c>
      <c r="D55" s="7" t="s">
        <v>43</v>
      </c>
      <c r="E55" s="7" t="s">
        <v>43</v>
      </c>
      <c r="F55" s="7" t="s">
        <v>43</v>
      </c>
      <c r="G55" s="26"/>
    </row>
    <row r="56" spans="1:7" ht="12.75">
      <c r="A56" s="2" t="s">
        <v>6</v>
      </c>
      <c r="B56" s="2" t="s">
        <v>7</v>
      </c>
      <c r="C56" s="2" t="s">
        <v>8</v>
      </c>
      <c r="D56" s="2">
        <v>5.5</v>
      </c>
      <c r="E56" s="2">
        <v>7</v>
      </c>
      <c r="F56" s="2">
        <v>4.5</v>
      </c>
      <c r="G56" s="16"/>
    </row>
    <row r="57" spans="1:7" ht="12.75">
      <c r="A57" s="2" t="s">
        <v>9</v>
      </c>
      <c r="B57" s="2" t="s">
        <v>10</v>
      </c>
      <c r="C57" s="2" t="s">
        <v>11</v>
      </c>
      <c r="D57" s="2">
        <v>12.5</v>
      </c>
      <c r="E57" s="2">
        <v>12</v>
      </c>
      <c r="F57" s="2">
        <v>11.5</v>
      </c>
      <c r="G57" s="16"/>
    </row>
    <row r="58" spans="1:7" ht="12.75">
      <c r="A58" s="2" t="s">
        <v>12</v>
      </c>
      <c r="B58" s="2" t="s">
        <v>13</v>
      </c>
      <c r="C58" s="2" t="s">
        <v>14</v>
      </c>
      <c r="D58" s="11">
        <f>SQRT(D56*D56+D57*D57)</f>
        <v>13.656500283747663</v>
      </c>
      <c r="E58" s="11">
        <f>SQRT(E56*E56+E57*E57)</f>
        <v>13.892443989449804</v>
      </c>
      <c r="F58" s="11">
        <f>SQRT(F56*F56+F57*F57)</f>
        <v>12.349089035228468</v>
      </c>
      <c r="G58" s="17"/>
    </row>
    <row r="59" spans="1:7" ht="12.75">
      <c r="A59" s="2" t="s">
        <v>15</v>
      </c>
      <c r="B59" s="2" t="s">
        <v>16</v>
      </c>
      <c r="C59" s="2" t="s">
        <v>17</v>
      </c>
      <c r="D59" s="3">
        <v>1.25</v>
      </c>
      <c r="E59" s="3">
        <v>1.25</v>
      </c>
      <c r="F59" s="3">
        <v>1.25</v>
      </c>
      <c r="G59" s="18"/>
    </row>
    <row r="60" spans="1:7" ht="12.75">
      <c r="A60" s="2" t="s">
        <v>18</v>
      </c>
      <c r="B60" s="2" t="s">
        <v>19</v>
      </c>
      <c r="C60" s="2" t="s">
        <v>20</v>
      </c>
      <c r="D60" s="12">
        <f>D58*D59</f>
        <v>17.07062535468458</v>
      </c>
      <c r="E60" s="12">
        <f>E58*E59</f>
        <v>17.365554986812256</v>
      </c>
      <c r="F60" s="12">
        <f>F58*F59</f>
        <v>15.436361294035585</v>
      </c>
      <c r="G60" s="19"/>
    </row>
    <row r="61" spans="1:7" ht="12.75">
      <c r="A61" s="2" t="s">
        <v>48</v>
      </c>
      <c r="B61" s="2" t="s">
        <v>46</v>
      </c>
      <c r="C61" s="2" t="s">
        <v>47</v>
      </c>
      <c r="D61" s="12">
        <f>D60*2/3</f>
        <v>11.380416903123054</v>
      </c>
      <c r="E61" s="12">
        <f>E60*2/3</f>
        <v>11.577036657874837</v>
      </c>
      <c r="F61" s="12">
        <f>F60*2/3</f>
        <v>10.290907529357057</v>
      </c>
      <c r="G61" s="19"/>
    </row>
    <row r="62" spans="1:7" ht="12.75">
      <c r="A62" s="2" t="s">
        <v>49</v>
      </c>
      <c r="B62" s="2" t="s">
        <v>50</v>
      </c>
      <c r="C62" s="2" t="s">
        <v>51</v>
      </c>
      <c r="D62" s="12">
        <f>ATAN(D57/D56)*180/PI()</f>
        <v>66.25050550713325</v>
      </c>
      <c r="E62" s="12">
        <f>ATAN(E57/E56)*180/PI()</f>
        <v>59.74356283647074</v>
      </c>
      <c r="F62" s="12">
        <f>ATAN(F57/F56)*180/PI()</f>
        <v>68.62937773065681</v>
      </c>
      <c r="G62" s="19"/>
    </row>
    <row r="63" spans="1:7" ht="12.75">
      <c r="A63" s="2" t="s">
        <v>21</v>
      </c>
      <c r="B63" s="2" t="s">
        <v>22</v>
      </c>
      <c r="C63" s="2" t="s">
        <v>17</v>
      </c>
      <c r="D63" s="3">
        <v>6825</v>
      </c>
      <c r="E63" s="3">
        <v>6825</v>
      </c>
      <c r="F63" s="3">
        <v>6825</v>
      </c>
      <c r="G63" s="18"/>
    </row>
    <row r="64" spans="1:7" ht="12.75">
      <c r="A64" s="2" t="s">
        <v>23</v>
      </c>
      <c r="D64" s="3" t="s">
        <v>56</v>
      </c>
      <c r="E64" s="3" t="s">
        <v>56</v>
      </c>
      <c r="F64" s="3" t="s">
        <v>56</v>
      </c>
      <c r="G64" s="18"/>
    </row>
    <row r="65" spans="1:7" ht="12.75">
      <c r="A65" s="2" t="s">
        <v>24</v>
      </c>
      <c r="B65" s="2" t="s">
        <v>25</v>
      </c>
      <c r="C65" s="2" t="s">
        <v>26</v>
      </c>
      <c r="D65" s="3">
        <v>1.55</v>
      </c>
      <c r="E65" s="3">
        <v>1.55</v>
      </c>
      <c r="F65" s="3">
        <v>1.55</v>
      </c>
      <c r="G65" s="18"/>
    </row>
    <row r="66" spans="1:7" ht="12.75">
      <c r="A66" s="2" t="s">
        <v>27</v>
      </c>
      <c r="B66" s="2" t="s">
        <v>28</v>
      </c>
      <c r="C66" s="2" t="s">
        <v>29</v>
      </c>
      <c r="D66" s="13">
        <f>D63*D65</f>
        <v>10578.75</v>
      </c>
      <c r="E66" s="13">
        <f>E63*E65</f>
        <v>10578.75</v>
      </c>
      <c r="F66" s="13">
        <f>F63*F65</f>
        <v>10578.75</v>
      </c>
      <c r="G66" s="18"/>
    </row>
    <row r="67" spans="1:7" ht="12.75">
      <c r="A67" s="2" t="s">
        <v>30</v>
      </c>
      <c r="B67" s="2" t="s">
        <v>31</v>
      </c>
      <c r="C67" s="2" t="s">
        <v>32</v>
      </c>
      <c r="D67" s="13">
        <f>D66/(D58*D58)</f>
        <v>56.72252010723861</v>
      </c>
      <c r="E67" s="13">
        <f>E66/(E58*E58)</f>
        <v>54.812176165803116</v>
      </c>
      <c r="F67" s="13">
        <f>F66/(F58*F58)</f>
        <v>69.36885245901641</v>
      </c>
      <c r="G67" s="20"/>
    </row>
    <row r="68" spans="1:7" ht="12.75">
      <c r="A68" s="2" t="s">
        <v>33</v>
      </c>
      <c r="D68" s="9" t="s">
        <v>74</v>
      </c>
      <c r="E68" s="9" t="s">
        <v>74</v>
      </c>
      <c r="F68" s="9" t="s">
        <v>74</v>
      </c>
      <c r="G68" s="20"/>
    </row>
    <row r="69" spans="1:7" ht="12.75">
      <c r="A69" s="2" t="s">
        <v>34</v>
      </c>
      <c r="B69" s="2" t="s">
        <v>35</v>
      </c>
      <c r="D69" s="10">
        <v>0.35</v>
      </c>
      <c r="E69" s="10">
        <v>0.35</v>
      </c>
      <c r="F69" s="10">
        <v>0.35</v>
      </c>
      <c r="G69" s="21"/>
    </row>
    <row r="70" spans="1:7" ht="12.75">
      <c r="A70" s="1" t="s">
        <v>36</v>
      </c>
      <c r="B70" s="1" t="s">
        <v>37</v>
      </c>
      <c r="C70" s="1" t="s">
        <v>38</v>
      </c>
      <c r="D70" s="15">
        <f>D67*D69</f>
        <v>19.85288203753351</v>
      </c>
      <c r="E70" s="15">
        <f>E67*E69</f>
        <v>19.18426165803109</v>
      </c>
      <c r="F70" s="15">
        <f>F67*F69</f>
        <v>24.27909836065574</v>
      </c>
      <c r="G70" s="22"/>
    </row>
    <row r="71" spans="1:7" s="8" customFormat="1" ht="15.75">
      <c r="A71" s="4" t="s">
        <v>1</v>
      </c>
      <c r="B71" s="4" t="s">
        <v>2</v>
      </c>
      <c r="C71" s="4" t="s">
        <v>3</v>
      </c>
      <c r="D71" s="5" t="s">
        <v>81</v>
      </c>
      <c r="E71" s="5" t="s">
        <v>81</v>
      </c>
      <c r="F71" s="5" t="s">
        <v>62</v>
      </c>
      <c r="G71" s="5" t="s">
        <v>62</v>
      </c>
    </row>
    <row r="72" spans="1:7" s="8" customFormat="1" ht="12.75">
      <c r="A72" s="6" t="s">
        <v>88</v>
      </c>
      <c r="B72" s="6"/>
      <c r="C72" s="7" t="s">
        <v>4</v>
      </c>
      <c r="D72" s="7" t="s">
        <v>78</v>
      </c>
      <c r="E72" s="7" t="s">
        <v>79</v>
      </c>
      <c r="F72" s="7" t="s">
        <v>78</v>
      </c>
      <c r="G72" s="7" t="s">
        <v>79</v>
      </c>
    </row>
    <row r="73" spans="1:7" ht="12.75">
      <c r="A73" s="2" t="s">
        <v>6</v>
      </c>
      <c r="B73" s="2" t="s">
        <v>7</v>
      </c>
      <c r="C73" s="2" t="s">
        <v>8</v>
      </c>
      <c r="D73" s="2">
        <v>6</v>
      </c>
      <c r="E73" s="2">
        <v>6</v>
      </c>
      <c r="F73" s="2">
        <v>5</v>
      </c>
      <c r="G73" s="2">
        <v>5</v>
      </c>
    </row>
    <row r="74" spans="1:7" ht="12.75">
      <c r="A74" s="2" t="s">
        <v>9</v>
      </c>
      <c r="B74" s="2" t="s">
        <v>10</v>
      </c>
      <c r="C74" s="2" t="s">
        <v>11</v>
      </c>
      <c r="D74" s="2">
        <v>12.5</v>
      </c>
      <c r="E74" s="2">
        <v>12.5</v>
      </c>
      <c r="F74" s="2">
        <v>11.5</v>
      </c>
      <c r="G74" s="2">
        <v>11.5</v>
      </c>
    </row>
    <row r="75" spans="1:7" ht="12.75">
      <c r="A75" s="2" t="s">
        <v>12</v>
      </c>
      <c r="B75" s="2" t="s">
        <v>13</v>
      </c>
      <c r="C75" s="2" t="s">
        <v>14</v>
      </c>
      <c r="D75" s="11">
        <f>SQRT(D73*D73+D74*D74)</f>
        <v>13.865424623862047</v>
      </c>
      <c r="E75" s="11">
        <f>SQRT(E73*E73+E74*E74)</f>
        <v>13.865424623862047</v>
      </c>
      <c r="F75" s="11">
        <f>SQRT(F73*F73+F74*F74)</f>
        <v>12.539936203984453</v>
      </c>
      <c r="G75" s="11">
        <f>SQRT(G73*G73+G74*G74)</f>
        <v>12.539936203984453</v>
      </c>
    </row>
    <row r="76" spans="1:7" ht="12.75">
      <c r="A76" s="2" t="s">
        <v>15</v>
      </c>
      <c r="B76" s="2" t="s">
        <v>16</v>
      </c>
      <c r="C76" s="2" t="s">
        <v>17</v>
      </c>
      <c r="D76" s="3">
        <v>0.83</v>
      </c>
      <c r="E76" s="3">
        <v>1.43</v>
      </c>
      <c r="F76" s="3">
        <v>0.83</v>
      </c>
      <c r="G76" s="3">
        <v>1.43</v>
      </c>
    </row>
    <row r="77" spans="1:7" ht="12.75">
      <c r="A77" s="2" t="s">
        <v>18</v>
      </c>
      <c r="B77" s="2" t="s">
        <v>19</v>
      </c>
      <c r="C77" s="2" t="s">
        <v>20</v>
      </c>
      <c r="D77" s="12">
        <f>D75*D76</f>
        <v>11.508302437805499</v>
      </c>
      <c r="E77" s="12">
        <f>E75*E76</f>
        <v>19.827557212122727</v>
      </c>
      <c r="F77" s="12">
        <f>F75*F76</f>
        <v>10.408147049307095</v>
      </c>
      <c r="G77" s="12">
        <f>G75*G76</f>
        <v>17.932108771697767</v>
      </c>
    </row>
    <row r="78" spans="1:7" ht="12.75">
      <c r="A78" s="2" t="s">
        <v>48</v>
      </c>
      <c r="B78" s="2" t="s">
        <v>46</v>
      </c>
      <c r="C78" s="2" t="s">
        <v>47</v>
      </c>
      <c r="D78" s="12">
        <f>D77*2/3</f>
        <v>7.672201625203666</v>
      </c>
      <c r="E78" s="12">
        <f>E77*2/3</f>
        <v>13.218371474748485</v>
      </c>
      <c r="F78" s="12">
        <f>F77*2/3</f>
        <v>6.938764699538063</v>
      </c>
      <c r="G78" s="12">
        <f>G77*2/3</f>
        <v>11.954739181131844</v>
      </c>
    </row>
    <row r="79" spans="1:7" ht="12.75">
      <c r="A79" s="2" t="s">
        <v>49</v>
      </c>
      <c r="B79" s="2" t="s">
        <v>50</v>
      </c>
      <c r="C79" s="2" t="s">
        <v>51</v>
      </c>
      <c r="D79" s="12">
        <f>ATAN(D74/D73)*180/PI()</f>
        <v>64.35899417569473</v>
      </c>
      <c r="E79" s="19"/>
      <c r="F79" s="12">
        <f>ATAN(F74/F73)*180/PI()</f>
        <v>66.5014343240479</v>
      </c>
      <c r="G79" s="19"/>
    </row>
    <row r="80" spans="1:7" ht="12.75">
      <c r="A80" s="2" t="s">
        <v>21</v>
      </c>
      <c r="B80" s="2" t="s">
        <v>22</v>
      </c>
      <c r="C80" s="2" t="s">
        <v>17</v>
      </c>
      <c r="D80" s="3">
        <v>40000</v>
      </c>
      <c r="E80" s="18"/>
      <c r="F80" s="3">
        <v>40000</v>
      </c>
      <c r="G80" s="18"/>
    </row>
    <row r="81" spans="1:7" ht="12.75">
      <c r="A81" s="2" t="s">
        <v>23</v>
      </c>
      <c r="D81" s="3" t="s">
        <v>80</v>
      </c>
      <c r="E81" s="18"/>
      <c r="F81" s="3" t="s">
        <v>80</v>
      </c>
      <c r="G81" s="18"/>
    </row>
    <row r="82" spans="1:7" ht="12.75">
      <c r="A82" s="2" t="s">
        <v>24</v>
      </c>
      <c r="B82" s="2" t="s">
        <v>25</v>
      </c>
      <c r="C82" s="2" t="s">
        <v>26</v>
      </c>
      <c r="D82" s="3">
        <v>1</v>
      </c>
      <c r="E82" s="18"/>
      <c r="F82" s="3">
        <v>1</v>
      </c>
      <c r="G82" s="18"/>
    </row>
    <row r="83" spans="1:7" ht="12.75">
      <c r="A83" s="2" t="s">
        <v>27</v>
      </c>
      <c r="B83" s="2" t="s">
        <v>28</v>
      </c>
      <c r="C83" s="2" t="s">
        <v>29</v>
      </c>
      <c r="D83" s="13">
        <f>D80*D82</f>
        <v>40000</v>
      </c>
      <c r="E83" s="20"/>
      <c r="F83" s="13">
        <f>F80*F82</f>
        <v>40000</v>
      </c>
      <c r="G83" s="20"/>
    </row>
    <row r="84" spans="1:7" ht="12.75">
      <c r="A84" s="2" t="s">
        <v>30</v>
      </c>
      <c r="B84" s="2" t="s">
        <v>31</v>
      </c>
      <c r="C84" s="2" t="s">
        <v>32</v>
      </c>
      <c r="D84" s="13">
        <f>D83/(D75*D75)</f>
        <v>208.06241872561768</v>
      </c>
      <c r="E84" s="20"/>
      <c r="F84" s="13">
        <f>F83/(F75*F75)</f>
        <v>254.3720190779014</v>
      </c>
      <c r="G84" s="20"/>
    </row>
    <row r="85" spans="1:7" ht="12.75">
      <c r="A85" s="2" t="s">
        <v>33</v>
      </c>
      <c r="D85" s="9" t="s">
        <v>76</v>
      </c>
      <c r="E85" s="20"/>
      <c r="F85" s="9" t="s">
        <v>76</v>
      </c>
      <c r="G85" s="20"/>
    </row>
    <row r="86" spans="1:7" ht="12.75">
      <c r="A86" s="2" t="s">
        <v>34</v>
      </c>
      <c r="B86" s="2" t="s">
        <v>35</v>
      </c>
      <c r="D86" s="10">
        <v>0.09</v>
      </c>
      <c r="E86" s="21"/>
      <c r="F86" s="10">
        <v>0.09</v>
      </c>
      <c r="G86" s="21"/>
    </row>
    <row r="87" spans="1:7" ht="12.75">
      <c r="A87" s="1" t="s">
        <v>36</v>
      </c>
      <c r="B87" s="1" t="s">
        <v>37</v>
      </c>
      <c r="C87" s="1" t="s">
        <v>38</v>
      </c>
      <c r="D87" s="15">
        <f>D84*D86</f>
        <v>18.72561768530559</v>
      </c>
      <c r="E87" s="22"/>
      <c r="F87" s="15">
        <f>F84*F86</f>
        <v>22.893481717011124</v>
      </c>
      <c r="G87" s="22"/>
    </row>
    <row r="88" spans="1:6" s="8" customFormat="1" ht="15.75">
      <c r="A88" s="4" t="s">
        <v>1</v>
      </c>
      <c r="B88" s="4" t="s">
        <v>2</v>
      </c>
      <c r="C88" s="4" t="s">
        <v>3</v>
      </c>
      <c r="D88" s="5" t="s">
        <v>85</v>
      </c>
      <c r="E88" s="5" t="s">
        <v>57</v>
      </c>
      <c r="F88" s="25" t="s">
        <v>86</v>
      </c>
    </row>
    <row r="89" spans="1:6" s="8" customFormat="1" ht="12.75">
      <c r="A89" s="6" t="s">
        <v>77</v>
      </c>
      <c r="B89" s="6"/>
      <c r="C89" s="7" t="s">
        <v>4</v>
      </c>
      <c r="D89" s="7" t="s">
        <v>54</v>
      </c>
      <c r="E89" s="7" t="s">
        <v>44</v>
      </c>
      <c r="F89" s="26" t="s">
        <v>90</v>
      </c>
    </row>
    <row r="90" spans="1:6" ht="12.75">
      <c r="A90" s="2" t="s">
        <v>6</v>
      </c>
      <c r="B90" s="2" t="s">
        <v>7</v>
      </c>
      <c r="C90" s="2" t="s">
        <v>8</v>
      </c>
      <c r="D90" s="2">
        <v>0</v>
      </c>
      <c r="E90" s="2">
        <v>13</v>
      </c>
      <c r="F90" s="2">
        <v>20.5</v>
      </c>
    </row>
    <row r="91" spans="1:6" ht="12.75">
      <c r="A91" s="2" t="s">
        <v>9</v>
      </c>
      <c r="B91" s="2" t="s">
        <v>10</v>
      </c>
      <c r="C91" s="2" t="s">
        <v>11</v>
      </c>
      <c r="D91" s="2">
        <v>12.5</v>
      </c>
      <c r="E91" s="2">
        <v>12.5</v>
      </c>
      <c r="F91" s="2">
        <v>0</v>
      </c>
    </row>
    <row r="92" spans="1:6" ht="12.75">
      <c r="A92" s="2" t="s">
        <v>12</v>
      </c>
      <c r="B92" s="2" t="s">
        <v>13</v>
      </c>
      <c r="C92" s="2" t="s">
        <v>14</v>
      </c>
      <c r="D92" s="11">
        <f>SQRT(D90*D90+D91*D91)</f>
        <v>12.5</v>
      </c>
      <c r="E92" s="11">
        <f>SQRT(E90*E90+E91*E91)</f>
        <v>18.034688796871432</v>
      </c>
      <c r="F92" s="11">
        <f>SQRT(F90*F90+F91*F91)</f>
        <v>20.5</v>
      </c>
    </row>
    <row r="93" spans="1:6" ht="12.75">
      <c r="A93" s="2" t="s">
        <v>15</v>
      </c>
      <c r="B93" s="2" t="s">
        <v>16</v>
      </c>
      <c r="C93" s="2" t="s">
        <v>17</v>
      </c>
      <c r="D93" s="3">
        <v>2</v>
      </c>
      <c r="E93" s="3">
        <v>0.93</v>
      </c>
      <c r="F93" s="3">
        <v>0.65</v>
      </c>
    </row>
    <row r="94" spans="1:6" ht="12.75">
      <c r="A94" s="2" t="s">
        <v>18</v>
      </c>
      <c r="B94" s="2" t="s">
        <v>19</v>
      </c>
      <c r="C94" s="2" t="s">
        <v>20</v>
      </c>
      <c r="D94" s="12">
        <f>D92*D93</f>
        <v>25</v>
      </c>
      <c r="E94" s="12">
        <f>E92*E93</f>
        <v>16.772260581090432</v>
      </c>
      <c r="F94" s="12">
        <f>F92*F93</f>
        <v>13.325000000000001</v>
      </c>
    </row>
    <row r="95" spans="1:6" ht="12.75">
      <c r="A95" s="2" t="s">
        <v>48</v>
      </c>
      <c r="B95" s="2" t="s">
        <v>46</v>
      </c>
      <c r="C95" s="2" t="s">
        <v>47</v>
      </c>
      <c r="D95" s="12">
        <f>D94*2/3</f>
        <v>16.666666666666668</v>
      </c>
      <c r="E95" s="12">
        <f>E94*2/3</f>
        <v>11.181507054060289</v>
      </c>
      <c r="F95" s="12">
        <f>F94*2/3</f>
        <v>8.883333333333335</v>
      </c>
    </row>
    <row r="96" spans="1:6" ht="12.75">
      <c r="A96" s="2" t="s">
        <v>49</v>
      </c>
      <c r="B96" s="2" t="s">
        <v>50</v>
      </c>
      <c r="C96" s="2" t="s">
        <v>51</v>
      </c>
      <c r="D96" s="19">
        <v>90</v>
      </c>
      <c r="E96" s="12">
        <f>ATAN(E91/E90)*180/PI()</f>
        <v>43.87669728592457</v>
      </c>
      <c r="F96" s="12">
        <f>ATAN(F91/F90)*180/PI()</f>
        <v>0</v>
      </c>
    </row>
    <row r="97" spans="1:6" ht="12.75">
      <c r="A97" s="2" t="s">
        <v>21</v>
      </c>
      <c r="B97" s="2" t="s">
        <v>22</v>
      </c>
      <c r="C97" s="2" t="s">
        <v>17</v>
      </c>
      <c r="D97" s="3">
        <v>5650</v>
      </c>
      <c r="E97" s="3">
        <v>35000</v>
      </c>
      <c r="F97" s="3">
        <v>85000</v>
      </c>
    </row>
    <row r="98" spans="1:6" ht="12.75">
      <c r="A98" s="2" t="s">
        <v>23</v>
      </c>
      <c r="D98" s="3" t="s">
        <v>59</v>
      </c>
      <c r="E98" s="3" t="s">
        <v>39</v>
      </c>
      <c r="F98" s="3" t="s">
        <v>39</v>
      </c>
    </row>
    <row r="99" spans="1:6" ht="12.75">
      <c r="A99" s="2" t="s">
        <v>24</v>
      </c>
      <c r="B99" s="2" t="s">
        <v>25</v>
      </c>
      <c r="C99" s="2" t="s">
        <v>26</v>
      </c>
      <c r="D99" s="3">
        <v>1</v>
      </c>
      <c r="E99" s="3">
        <v>1</v>
      </c>
      <c r="F99" s="3">
        <v>1</v>
      </c>
    </row>
    <row r="100" spans="1:6" ht="12.75">
      <c r="A100" s="2" t="s">
        <v>27</v>
      </c>
      <c r="B100" s="2" t="s">
        <v>28</v>
      </c>
      <c r="C100" s="2" t="s">
        <v>29</v>
      </c>
      <c r="D100" s="14">
        <f>D97*D99</f>
        <v>5650</v>
      </c>
      <c r="E100" s="14">
        <f>E97*E99</f>
        <v>35000</v>
      </c>
      <c r="F100" s="14">
        <f>F97*F99</f>
        <v>85000</v>
      </c>
    </row>
    <row r="101" spans="1:6" ht="12.75">
      <c r="A101" s="2" t="s">
        <v>30</v>
      </c>
      <c r="B101" s="2" t="s">
        <v>31</v>
      </c>
      <c r="C101" s="2" t="s">
        <v>32</v>
      </c>
      <c r="D101" s="13">
        <f>D100/(D92*D92)</f>
        <v>36.16</v>
      </c>
      <c r="E101" s="13">
        <f>E100/(E92*E92)</f>
        <v>107.60953112990009</v>
      </c>
      <c r="F101" s="13">
        <f>F100/(F92*F92)</f>
        <v>202.26055919095776</v>
      </c>
    </row>
    <row r="102" spans="1:6" ht="12.75">
      <c r="A102" s="2" t="s">
        <v>33</v>
      </c>
      <c r="D102" s="9" t="s">
        <v>42</v>
      </c>
      <c r="E102" s="9" t="s">
        <v>45</v>
      </c>
      <c r="F102" s="9" t="s">
        <v>42</v>
      </c>
    </row>
    <row r="103" spans="1:6" ht="12.75">
      <c r="A103" s="2" t="s">
        <v>34</v>
      </c>
      <c r="B103" s="2" t="s">
        <v>35</v>
      </c>
      <c r="D103" s="10">
        <v>1</v>
      </c>
      <c r="E103" s="10">
        <v>0.2</v>
      </c>
      <c r="F103" s="10">
        <v>1</v>
      </c>
    </row>
    <row r="104" spans="1:7" ht="12.75">
      <c r="A104" s="1" t="s">
        <v>36</v>
      </c>
      <c r="B104" s="1" t="s">
        <v>37</v>
      </c>
      <c r="C104" s="1" t="s">
        <v>38</v>
      </c>
      <c r="D104" s="15">
        <f>D101*D103</f>
        <v>36.16</v>
      </c>
      <c r="E104" s="15">
        <f>E101*E103</f>
        <v>21.52190622598002</v>
      </c>
      <c r="F104" s="15">
        <f>F101*F103</f>
        <v>202.26055919095776</v>
      </c>
      <c r="G104" s="1"/>
    </row>
    <row r="105" spans="1:7" ht="12.75">
      <c r="A105" s="2" t="s">
        <v>75</v>
      </c>
      <c r="D105" s="20"/>
      <c r="E105" s="20"/>
      <c r="F105" s="20"/>
      <c r="G105" s="20" t="s">
        <v>67</v>
      </c>
    </row>
    <row r="106" spans="1:6" s="8" customFormat="1" ht="15.75">
      <c r="A106" s="4" t="s">
        <v>1</v>
      </c>
      <c r="B106" s="4" t="s">
        <v>2</v>
      </c>
      <c r="C106" s="4" t="s">
        <v>3</v>
      </c>
      <c r="D106" s="5" t="s">
        <v>101</v>
      </c>
      <c r="E106" s="5" t="s">
        <v>102</v>
      </c>
      <c r="F106" s="25" t="s">
        <v>103</v>
      </c>
    </row>
    <row r="107" spans="1:6" s="8" customFormat="1" ht="12.75">
      <c r="A107" s="6" t="s">
        <v>82</v>
      </c>
      <c r="B107" s="6"/>
      <c r="C107" s="7" t="s">
        <v>4</v>
      </c>
      <c r="D107" s="7" t="s">
        <v>5</v>
      </c>
      <c r="E107" s="7" t="s">
        <v>5</v>
      </c>
      <c r="F107" s="7" t="s">
        <v>5</v>
      </c>
    </row>
    <row r="108" spans="1:6" ht="12.75">
      <c r="A108" s="2" t="s">
        <v>6</v>
      </c>
      <c r="B108" s="2" t="s">
        <v>7</v>
      </c>
      <c r="C108" s="2" t="s">
        <v>8</v>
      </c>
      <c r="D108" s="2">
        <v>5.5</v>
      </c>
      <c r="E108" s="2">
        <v>5.5</v>
      </c>
      <c r="F108" s="2">
        <v>7.5</v>
      </c>
    </row>
    <row r="109" spans="1:6" ht="12.75">
      <c r="A109" s="2" t="s">
        <v>9</v>
      </c>
      <c r="B109" s="2" t="s">
        <v>10</v>
      </c>
      <c r="C109" s="2" t="s">
        <v>11</v>
      </c>
      <c r="D109" s="2">
        <v>11.5</v>
      </c>
      <c r="E109" s="2">
        <v>10</v>
      </c>
      <c r="F109" s="2">
        <v>12.5</v>
      </c>
    </row>
    <row r="110" spans="1:6" ht="12.75">
      <c r="A110" s="2" t="s">
        <v>12</v>
      </c>
      <c r="B110" s="2" t="s">
        <v>13</v>
      </c>
      <c r="C110" s="2" t="s">
        <v>14</v>
      </c>
      <c r="D110" s="11">
        <f>SQRT(D108*D108+D109*D109)</f>
        <v>12.747548783981962</v>
      </c>
      <c r="E110" s="11">
        <f>SQRT(E108*E108+E109*E109)</f>
        <v>11.412712210513327</v>
      </c>
      <c r="F110" s="11">
        <f>SQRT(F108*F108+F109*F109)</f>
        <v>14.577379737113251</v>
      </c>
    </row>
    <row r="111" spans="1:6" ht="12.75">
      <c r="A111" s="2" t="s">
        <v>15</v>
      </c>
      <c r="B111" s="2" t="s">
        <v>16</v>
      </c>
      <c r="C111" s="2" t="s">
        <v>17</v>
      </c>
      <c r="D111" s="3">
        <v>0.48</v>
      </c>
      <c r="E111" s="3">
        <v>0.48</v>
      </c>
      <c r="F111" s="3">
        <v>0.48</v>
      </c>
    </row>
    <row r="112" spans="1:6" ht="12.75">
      <c r="A112" s="2" t="s">
        <v>18</v>
      </c>
      <c r="B112" s="2" t="s">
        <v>19</v>
      </c>
      <c r="C112" s="2" t="s">
        <v>20</v>
      </c>
      <c r="D112" s="12">
        <f>D110*D111</f>
        <v>6.118823416311342</v>
      </c>
      <c r="E112" s="12">
        <f>E110*E111</f>
        <v>5.4781018610463965</v>
      </c>
      <c r="F112" s="12">
        <f>F110*F111</f>
        <v>6.99714227381436</v>
      </c>
    </row>
    <row r="113" spans="1:6" ht="12.75">
      <c r="A113" s="2" t="s">
        <v>48</v>
      </c>
      <c r="B113" s="2" t="s">
        <v>46</v>
      </c>
      <c r="C113" s="2" t="s">
        <v>47</v>
      </c>
      <c r="D113" s="12">
        <f>D112*2/3</f>
        <v>4.079215610874228</v>
      </c>
      <c r="E113" s="12">
        <f>E112*2/3</f>
        <v>3.6520679073642643</v>
      </c>
      <c r="F113" s="12">
        <f>F112*2/3</f>
        <v>4.66476151587624</v>
      </c>
    </row>
    <row r="114" spans="1:6" ht="12.75">
      <c r="A114" s="2" t="s">
        <v>49</v>
      </c>
      <c r="B114" s="2" t="s">
        <v>50</v>
      </c>
      <c r="C114" s="2" t="s">
        <v>51</v>
      </c>
      <c r="D114" s="12">
        <f>ATAN(D109/D108)*180/PI()</f>
        <v>64.4400348281762</v>
      </c>
      <c r="E114" s="12">
        <f>ATAN(E109/E108)*180/PI()</f>
        <v>61.18920625702693</v>
      </c>
      <c r="F114" s="12">
        <f>ATAN(F109/F108)*180/PI()</f>
        <v>59.03624346792648</v>
      </c>
    </row>
    <row r="115" spans="1:6" ht="12.75">
      <c r="A115" s="2" t="s">
        <v>21</v>
      </c>
      <c r="B115" s="2" t="s">
        <v>22</v>
      </c>
      <c r="C115" s="2" t="s">
        <v>17</v>
      </c>
      <c r="D115" s="3">
        <v>115500</v>
      </c>
      <c r="E115" s="3">
        <v>115500</v>
      </c>
      <c r="F115" s="3">
        <v>115500</v>
      </c>
    </row>
    <row r="116" spans="1:6" ht="12.75">
      <c r="A116" s="2" t="s">
        <v>23</v>
      </c>
      <c r="D116" s="3" t="s">
        <v>63</v>
      </c>
      <c r="E116" s="3" t="s">
        <v>63</v>
      </c>
      <c r="F116" s="3" t="s">
        <v>63</v>
      </c>
    </row>
    <row r="117" spans="1:6" ht="12.75">
      <c r="A117" s="2" t="s">
        <v>24</v>
      </c>
      <c r="B117" s="2" t="s">
        <v>25</v>
      </c>
      <c r="C117" s="2" t="s">
        <v>26</v>
      </c>
      <c r="D117" s="3">
        <v>1.07</v>
      </c>
      <c r="E117" s="3">
        <v>1.07</v>
      </c>
      <c r="F117" s="3">
        <v>1.07</v>
      </c>
    </row>
    <row r="118" spans="1:6" ht="12.75">
      <c r="A118" s="2" t="s">
        <v>27</v>
      </c>
      <c r="B118" s="2" t="s">
        <v>28</v>
      </c>
      <c r="C118" s="2" t="s">
        <v>29</v>
      </c>
      <c r="D118" s="14">
        <f>D115*D117</f>
        <v>123585</v>
      </c>
      <c r="E118" s="14">
        <f>E115*E117</f>
        <v>123585</v>
      </c>
      <c r="F118" s="14">
        <f>F115*F117</f>
        <v>123585</v>
      </c>
    </row>
    <row r="119" spans="1:6" ht="12.75">
      <c r="A119" s="2" t="s">
        <v>30</v>
      </c>
      <c r="B119" s="2" t="s">
        <v>31</v>
      </c>
      <c r="C119" s="2" t="s">
        <v>32</v>
      </c>
      <c r="D119" s="13">
        <f>D118/(D110*D110)</f>
        <v>760.5230769230769</v>
      </c>
      <c r="E119" s="13">
        <f>E118/(E110*E110)</f>
        <v>948.8291746641077</v>
      </c>
      <c r="F119" s="13">
        <f>F118/(F110*F110)</f>
        <v>581.5764705882353</v>
      </c>
    </row>
    <row r="120" spans="1:6" ht="12.75">
      <c r="A120" s="2" t="s">
        <v>33</v>
      </c>
      <c r="D120" s="9" t="s">
        <v>42</v>
      </c>
      <c r="E120" s="9" t="s">
        <v>42</v>
      </c>
      <c r="F120" s="9" t="s">
        <v>42</v>
      </c>
    </row>
    <row r="121" spans="1:6" ht="12.75">
      <c r="A121" s="2" t="s">
        <v>34</v>
      </c>
      <c r="B121" s="2" t="s">
        <v>35</v>
      </c>
      <c r="D121" s="10">
        <v>1</v>
      </c>
      <c r="E121" s="10">
        <v>1</v>
      </c>
      <c r="F121" s="10">
        <v>1</v>
      </c>
    </row>
    <row r="122" spans="1:7" ht="12.75">
      <c r="A122" s="1" t="s">
        <v>36</v>
      </c>
      <c r="B122" s="1" t="s">
        <v>37</v>
      </c>
      <c r="C122" s="1" t="s">
        <v>38</v>
      </c>
      <c r="D122" s="15">
        <f>D119*D121</f>
        <v>760.5230769230769</v>
      </c>
      <c r="E122" s="15">
        <f>E119*E121</f>
        <v>948.8291746641077</v>
      </c>
      <c r="F122" s="15">
        <f>F119*F121</f>
        <v>581.5764705882353</v>
      </c>
      <c r="G122" s="1"/>
    </row>
    <row r="123" spans="1:7" s="8" customFormat="1" ht="15.75">
      <c r="A123" s="4" t="s">
        <v>1</v>
      </c>
      <c r="B123" s="4" t="s">
        <v>2</v>
      </c>
      <c r="C123" s="4" t="s">
        <v>3</v>
      </c>
      <c r="D123" s="5" t="s">
        <v>84</v>
      </c>
      <c r="E123" s="5" t="s">
        <v>105</v>
      </c>
      <c r="F123" s="5" t="s">
        <v>55</v>
      </c>
      <c r="G123" s="5" t="s">
        <v>100</v>
      </c>
    </row>
    <row r="124" spans="1:7" s="8" customFormat="1" ht="12.75">
      <c r="A124" s="6" t="s">
        <v>41</v>
      </c>
      <c r="B124" s="6"/>
      <c r="C124" s="7" t="s">
        <v>4</v>
      </c>
      <c r="D124" s="7" t="s">
        <v>5</v>
      </c>
      <c r="E124" s="7" t="s">
        <v>83</v>
      </c>
      <c r="F124" s="7" t="s">
        <v>58</v>
      </c>
      <c r="G124" s="7" t="s">
        <v>109</v>
      </c>
    </row>
    <row r="125" spans="1:7" ht="12.75">
      <c r="A125" s="2" t="s">
        <v>6</v>
      </c>
      <c r="B125" s="2" t="s">
        <v>7</v>
      </c>
      <c r="C125" s="2" t="s">
        <v>8</v>
      </c>
      <c r="D125" s="2">
        <v>7</v>
      </c>
      <c r="E125" s="2">
        <v>12</v>
      </c>
      <c r="F125" s="2">
        <v>7</v>
      </c>
      <c r="G125" s="2">
        <v>62</v>
      </c>
    </row>
    <row r="126" spans="1:7" ht="12.75">
      <c r="A126" s="2" t="s">
        <v>9</v>
      </c>
      <c r="B126" s="2" t="s">
        <v>10</v>
      </c>
      <c r="C126" s="2" t="s">
        <v>11</v>
      </c>
      <c r="D126" s="2">
        <v>12.5</v>
      </c>
      <c r="E126" s="2">
        <v>12.5</v>
      </c>
      <c r="F126" s="2">
        <v>12.5</v>
      </c>
      <c r="G126" s="2">
        <v>0</v>
      </c>
    </row>
    <row r="127" spans="1:7" ht="12.75">
      <c r="A127" s="2" t="s">
        <v>12</v>
      </c>
      <c r="B127" s="2" t="s">
        <v>13</v>
      </c>
      <c r="C127" s="2" t="s">
        <v>14</v>
      </c>
      <c r="D127" s="11">
        <f>SQRT(D125*D125+D126*D126)</f>
        <v>14.326548781894402</v>
      </c>
      <c r="E127" s="11">
        <f>SQRT(E125*E125+E126*E126)</f>
        <v>17.327723451163457</v>
      </c>
      <c r="F127" s="11">
        <f>SQRT(F125*F125+F126*F126)</f>
        <v>14.326548781894402</v>
      </c>
      <c r="G127" s="11">
        <f>SQRT(G125*G125+G126*G126)</f>
        <v>62</v>
      </c>
    </row>
    <row r="128" spans="1:7" ht="12.75">
      <c r="A128" s="2" t="s">
        <v>15</v>
      </c>
      <c r="B128" s="2" t="s">
        <v>16</v>
      </c>
      <c r="C128" s="2" t="s">
        <v>17</v>
      </c>
      <c r="D128" s="3">
        <v>0.48</v>
      </c>
      <c r="E128" s="3">
        <v>1.03</v>
      </c>
      <c r="F128" s="3">
        <v>0.4</v>
      </c>
      <c r="G128" s="3">
        <v>0.46</v>
      </c>
    </row>
    <row r="129" spans="1:7" ht="12.75">
      <c r="A129" s="2" t="s">
        <v>18</v>
      </c>
      <c r="B129" s="2" t="s">
        <v>19</v>
      </c>
      <c r="C129" s="2" t="s">
        <v>20</v>
      </c>
      <c r="D129" s="12">
        <f>D127*D128</f>
        <v>6.8767434153093125</v>
      </c>
      <c r="E129" s="12">
        <f>E127*E128</f>
        <v>17.847555154698362</v>
      </c>
      <c r="F129" s="12">
        <f>F127*F128</f>
        <v>5.7306195127577615</v>
      </c>
      <c r="G129" s="12">
        <f>G127*G128</f>
        <v>28.52</v>
      </c>
    </row>
    <row r="130" spans="1:7" ht="12.75">
      <c r="A130" s="2" t="s">
        <v>48</v>
      </c>
      <c r="B130" s="2" t="s">
        <v>46</v>
      </c>
      <c r="C130" s="2" t="s">
        <v>47</v>
      </c>
      <c r="D130" s="12">
        <f>D129*2/3</f>
        <v>4.584495610206209</v>
      </c>
      <c r="E130" s="12">
        <f>E129*2/3</f>
        <v>11.898370103132242</v>
      </c>
      <c r="F130" s="12">
        <f>F129*2/3</f>
        <v>3.820413008505174</v>
      </c>
      <c r="G130" s="12">
        <f>G129*2/3</f>
        <v>19.013333333333332</v>
      </c>
    </row>
    <row r="131" spans="1:7" ht="12.75">
      <c r="A131" s="2" t="s">
        <v>49</v>
      </c>
      <c r="B131" s="2" t="s">
        <v>50</v>
      </c>
      <c r="C131" s="2" t="s">
        <v>51</v>
      </c>
      <c r="D131" s="12">
        <f>ATAN(D126/D125)*180/PI()</f>
        <v>60.75117366345303</v>
      </c>
      <c r="E131" s="12">
        <f>ATAN(E126/E125)*180/PI()</f>
        <v>46.16913932790743</v>
      </c>
      <c r="F131" s="12">
        <f>ATAN(F126/F125)*180/PI()</f>
        <v>60.75117366345303</v>
      </c>
      <c r="G131" s="12">
        <f>ATAN(G126/G125)*180/PI()</f>
        <v>0</v>
      </c>
    </row>
    <row r="132" spans="1:7" ht="12.75">
      <c r="A132" s="2" t="s">
        <v>21</v>
      </c>
      <c r="B132" s="2" t="s">
        <v>22</v>
      </c>
      <c r="C132" s="2" t="s">
        <v>17</v>
      </c>
      <c r="D132" s="3">
        <v>115500</v>
      </c>
      <c r="E132" s="3">
        <v>38250</v>
      </c>
      <c r="F132" s="3">
        <v>17300</v>
      </c>
      <c r="G132" s="3">
        <v>138000</v>
      </c>
    </row>
    <row r="133" spans="1:7" ht="12.75">
      <c r="A133" s="2" t="s">
        <v>23</v>
      </c>
      <c r="D133" s="3" t="s">
        <v>63</v>
      </c>
      <c r="E133" s="3" t="s">
        <v>63</v>
      </c>
      <c r="F133" s="3" t="s">
        <v>63</v>
      </c>
      <c r="G133" s="3" t="s">
        <v>39</v>
      </c>
    </row>
    <row r="134" spans="1:7" ht="12.75">
      <c r="A134" s="2" t="s">
        <v>24</v>
      </c>
      <c r="B134" s="2" t="s">
        <v>25</v>
      </c>
      <c r="C134" s="2" t="s">
        <v>26</v>
      </c>
      <c r="D134" s="3">
        <v>1.07</v>
      </c>
      <c r="E134" s="3">
        <v>1.07</v>
      </c>
      <c r="F134" s="3">
        <v>1.56</v>
      </c>
      <c r="G134" s="3">
        <v>1</v>
      </c>
    </row>
    <row r="135" spans="1:7" ht="12.75">
      <c r="A135" s="2" t="s">
        <v>27</v>
      </c>
      <c r="B135" s="2" t="s">
        <v>28</v>
      </c>
      <c r="C135" s="2" t="s">
        <v>29</v>
      </c>
      <c r="D135" s="14">
        <f>D132*D134</f>
        <v>123585</v>
      </c>
      <c r="E135" s="13">
        <f>E132*E134</f>
        <v>40927.5</v>
      </c>
      <c r="F135" s="14">
        <f>F132*F134</f>
        <v>26988</v>
      </c>
      <c r="G135" s="14">
        <f>G132*G134</f>
        <v>138000</v>
      </c>
    </row>
    <row r="136" spans="1:7" ht="12.75">
      <c r="A136" s="2" t="s">
        <v>30</v>
      </c>
      <c r="B136" s="2" t="s">
        <v>31</v>
      </c>
      <c r="C136" s="2" t="s">
        <v>32</v>
      </c>
      <c r="D136" s="13">
        <f>D135/(D127*D127)</f>
        <v>602.1193666260658</v>
      </c>
      <c r="E136" s="13">
        <f>E135/(E127*E127)</f>
        <v>136.3114071606994</v>
      </c>
      <c r="F136" s="13">
        <f>F135/(F127*F127)</f>
        <v>131.48842874543243</v>
      </c>
      <c r="G136" s="13">
        <f>G135/(G127*G127)</f>
        <v>35.90010405827263</v>
      </c>
    </row>
    <row r="137" spans="1:7" ht="12.75">
      <c r="A137" s="2" t="s">
        <v>33</v>
      </c>
      <c r="D137" s="9" t="s">
        <v>42</v>
      </c>
      <c r="E137" s="9" t="s">
        <v>70</v>
      </c>
      <c r="F137" s="9" t="s">
        <v>42</v>
      </c>
      <c r="G137" s="9" t="s">
        <v>42</v>
      </c>
    </row>
    <row r="138" spans="1:7" ht="12.75">
      <c r="A138" s="2" t="s">
        <v>34</v>
      </c>
      <c r="B138" s="2" t="s">
        <v>35</v>
      </c>
      <c r="D138" s="10">
        <v>1</v>
      </c>
      <c r="E138" s="10">
        <v>0.86</v>
      </c>
      <c r="F138" s="10">
        <v>1</v>
      </c>
      <c r="G138" s="10">
        <v>1</v>
      </c>
    </row>
    <row r="139" spans="1:7" ht="12.75">
      <c r="A139" s="1" t="s">
        <v>36</v>
      </c>
      <c r="B139" s="1" t="s">
        <v>37</v>
      </c>
      <c r="C139" s="1" t="s">
        <v>38</v>
      </c>
      <c r="D139" s="15">
        <f>D136*D138</f>
        <v>602.1193666260658</v>
      </c>
      <c r="E139" s="15">
        <f>E136*E138</f>
        <v>117.22781015820148</v>
      </c>
      <c r="F139" s="15">
        <f>F136*F138</f>
        <v>131.48842874543243</v>
      </c>
      <c r="G139" s="15">
        <f>G136*G138</f>
        <v>35.90010405827263</v>
      </c>
    </row>
    <row r="140" spans="1:6" s="8" customFormat="1" ht="15.75">
      <c r="A140" s="4" t="s">
        <v>1</v>
      </c>
      <c r="B140" s="4" t="s">
        <v>2</v>
      </c>
      <c r="C140" s="4" t="s">
        <v>3</v>
      </c>
      <c r="D140" s="5" t="s">
        <v>106</v>
      </c>
      <c r="E140" s="25" t="s">
        <v>104</v>
      </c>
      <c r="F140" s="5" t="s">
        <v>99</v>
      </c>
    </row>
    <row r="141" spans="1:6" s="8" customFormat="1" ht="12.75">
      <c r="A141" s="6" t="s">
        <v>41</v>
      </c>
      <c r="B141" s="6"/>
      <c r="C141" s="7" t="s">
        <v>4</v>
      </c>
      <c r="D141" s="7" t="s">
        <v>108</v>
      </c>
      <c r="E141" s="7" t="s">
        <v>5</v>
      </c>
      <c r="F141" s="7" t="s">
        <v>65</v>
      </c>
    </row>
    <row r="142" spans="1:6" ht="12.75">
      <c r="A142" s="2" t="s">
        <v>6</v>
      </c>
      <c r="B142" s="2" t="s">
        <v>7</v>
      </c>
      <c r="C142" s="2" t="s">
        <v>8</v>
      </c>
      <c r="D142" s="2">
        <v>13</v>
      </c>
      <c r="E142" s="2">
        <v>2</v>
      </c>
      <c r="F142" s="2">
        <v>55.5</v>
      </c>
    </row>
    <row r="143" spans="1:6" ht="12.75">
      <c r="A143" s="2" t="s">
        <v>9</v>
      </c>
      <c r="B143" s="2" t="s">
        <v>10</v>
      </c>
      <c r="C143" s="2" t="s">
        <v>11</v>
      </c>
      <c r="D143" s="2">
        <v>12.5</v>
      </c>
      <c r="E143" s="2">
        <v>10</v>
      </c>
      <c r="F143" s="2">
        <v>12.5</v>
      </c>
    </row>
    <row r="144" spans="1:6" ht="12.75">
      <c r="A144" s="2" t="s">
        <v>12</v>
      </c>
      <c r="B144" s="2" t="s">
        <v>13</v>
      </c>
      <c r="C144" s="2" t="s">
        <v>14</v>
      </c>
      <c r="D144" s="11">
        <f>SQRT(D142*D142+D143*D143)</f>
        <v>18.034688796871432</v>
      </c>
      <c r="E144" s="11">
        <f>SQRT(E142*E142+E143*E143)</f>
        <v>10.198039027185569</v>
      </c>
      <c r="F144" s="11">
        <f>SQRT(F142*F142+F143*F143)</f>
        <v>56.890245209526036</v>
      </c>
    </row>
    <row r="145" spans="1:6" ht="12.75">
      <c r="A145" s="2" t="s">
        <v>15</v>
      </c>
      <c r="B145" s="2" t="s">
        <v>16</v>
      </c>
      <c r="C145" s="2" t="s">
        <v>17</v>
      </c>
      <c r="D145" s="3">
        <v>0.42</v>
      </c>
      <c r="E145" s="3">
        <v>0.48</v>
      </c>
      <c r="F145" s="3">
        <v>0.32</v>
      </c>
    </row>
    <row r="146" spans="1:6" ht="12.75">
      <c r="A146" s="2" t="s">
        <v>18</v>
      </c>
      <c r="B146" s="2" t="s">
        <v>19</v>
      </c>
      <c r="C146" s="2" t="s">
        <v>20</v>
      </c>
      <c r="D146" s="12">
        <f>D144*D145</f>
        <v>7.574569294686001</v>
      </c>
      <c r="E146" s="12">
        <f>E144*E145</f>
        <v>4.895058733049073</v>
      </c>
      <c r="F146" s="12">
        <f>F144*F145</f>
        <v>18.20487846704833</v>
      </c>
    </row>
    <row r="147" spans="1:6" ht="12.75">
      <c r="A147" s="2" t="s">
        <v>48</v>
      </c>
      <c r="B147" s="2" t="s">
        <v>46</v>
      </c>
      <c r="C147" s="2" t="s">
        <v>47</v>
      </c>
      <c r="D147" s="12">
        <f>D146*2/3</f>
        <v>5.049712863124001</v>
      </c>
      <c r="E147" s="12">
        <f>E146*2/3</f>
        <v>3.263372488699382</v>
      </c>
      <c r="F147" s="12">
        <f>F146*2/3</f>
        <v>12.136585644698888</v>
      </c>
    </row>
    <row r="148" spans="1:6" ht="12.75">
      <c r="A148" s="2" t="s">
        <v>49</v>
      </c>
      <c r="B148" s="2" t="s">
        <v>50</v>
      </c>
      <c r="C148" s="2" t="s">
        <v>51</v>
      </c>
      <c r="D148" s="12">
        <f>ATAN(D143/D142)*180/PI()</f>
        <v>43.87669728592457</v>
      </c>
      <c r="E148" s="12">
        <f>ATAN(E143/E142)*180/PI()</f>
        <v>78.69006752597979</v>
      </c>
      <c r="F148" s="12">
        <f>ATAN(F143/F142)*180/PI()</f>
        <v>12.692665545117885</v>
      </c>
    </row>
    <row r="149" spans="1:6" ht="12.75">
      <c r="A149" s="2" t="s">
        <v>21</v>
      </c>
      <c r="B149" s="2" t="s">
        <v>22</v>
      </c>
      <c r="C149" s="2" t="s">
        <v>17</v>
      </c>
      <c r="D149" s="3">
        <v>151200</v>
      </c>
      <c r="E149" s="3">
        <v>115500</v>
      </c>
      <c r="F149" s="3">
        <v>167000</v>
      </c>
    </row>
    <row r="150" spans="1:6" ht="12.75">
      <c r="A150" s="2" t="s">
        <v>23</v>
      </c>
      <c r="D150" s="3" t="s">
        <v>107</v>
      </c>
      <c r="E150" s="3" t="s">
        <v>63</v>
      </c>
      <c r="F150" s="3" t="s">
        <v>66</v>
      </c>
    </row>
    <row r="151" spans="1:6" ht="12.75">
      <c r="A151" s="2" t="s">
        <v>24</v>
      </c>
      <c r="B151" s="2" t="s">
        <v>25</v>
      </c>
      <c r="C151" s="2" t="s">
        <v>26</v>
      </c>
      <c r="D151" s="3">
        <v>1</v>
      </c>
      <c r="E151" s="3">
        <v>1.07</v>
      </c>
      <c r="F151" s="3">
        <v>1.3</v>
      </c>
    </row>
    <row r="152" spans="1:6" ht="12.75">
      <c r="A152" s="2" t="s">
        <v>27</v>
      </c>
      <c r="B152" s="2" t="s">
        <v>28</v>
      </c>
      <c r="C152" s="2" t="s">
        <v>29</v>
      </c>
      <c r="D152" s="14">
        <f>D149*D151</f>
        <v>151200</v>
      </c>
      <c r="E152" s="14">
        <f>E149*E151</f>
        <v>123585</v>
      </c>
      <c r="F152" s="14">
        <f>F149*F151</f>
        <v>217100</v>
      </c>
    </row>
    <row r="153" spans="1:6" ht="12.75">
      <c r="A153" s="2" t="s">
        <v>30</v>
      </c>
      <c r="B153" s="2" t="s">
        <v>31</v>
      </c>
      <c r="C153" s="2" t="s">
        <v>32</v>
      </c>
      <c r="D153" s="13">
        <f>D152/(D144*D144)</f>
        <v>464.8731744811684</v>
      </c>
      <c r="E153" s="13">
        <f>E152/(E144*E144)</f>
        <v>1188.3173076923078</v>
      </c>
      <c r="F153" s="13">
        <f>F152/(F144*F144)</f>
        <v>67.07863432720531</v>
      </c>
    </row>
    <row r="154" spans="1:6" ht="12.75">
      <c r="A154" s="2" t="s">
        <v>33</v>
      </c>
      <c r="D154" s="9" t="s">
        <v>110</v>
      </c>
      <c r="E154" s="9" t="s">
        <v>42</v>
      </c>
      <c r="F154" s="9" t="s">
        <v>42</v>
      </c>
    </row>
    <row r="155" spans="1:6" ht="12.75">
      <c r="A155" s="2" t="s">
        <v>34</v>
      </c>
      <c r="B155" s="2" t="s">
        <v>35</v>
      </c>
      <c r="D155" s="10">
        <v>0.56</v>
      </c>
      <c r="E155" s="10">
        <v>1</v>
      </c>
      <c r="F155" s="10">
        <v>1</v>
      </c>
    </row>
    <row r="156" spans="1:7" ht="12.75">
      <c r="A156" s="1" t="s">
        <v>36</v>
      </c>
      <c r="B156" s="1" t="s">
        <v>37</v>
      </c>
      <c r="C156" s="1" t="s">
        <v>38</v>
      </c>
      <c r="D156" s="15">
        <f>D153*D155</f>
        <v>260.3289777094543</v>
      </c>
      <c r="E156" s="15">
        <f>E153*E155</f>
        <v>1188.3173076923078</v>
      </c>
      <c r="F156" s="15">
        <f>F153*F155</f>
        <v>67.07863432720531</v>
      </c>
      <c r="G156" s="1"/>
    </row>
    <row r="157" spans="1:7" ht="12.75">
      <c r="A157" s="2" t="s">
        <v>75</v>
      </c>
      <c r="D157" s="20"/>
      <c r="E157" s="20"/>
      <c r="F157" s="20"/>
      <c r="G157" s="20" t="s">
        <v>115</v>
      </c>
    </row>
    <row r="158" spans="1:6" s="8" customFormat="1" ht="15.75">
      <c r="A158" s="4" t="s">
        <v>1</v>
      </c>
      <c r="B158" s="4" t="s">
        <v>2</v>
      </c>
      <c r="C158" s="4" t="s">
        <v>3</v>
      </c>
      <c r="D158" s="5" t="s">
        <v>112</v>
      </c>
      <c r="E158" s="25" t="s">
        <v>113</v>
      </c>
      <c r="F158" s="5" t="s">
        <v>114</v>
      </c>
    </row>
    <row r="159" spans="1:6" s="8" customFormat="1" ht="12.75">
      <c r="A159" s="6" t="s">
        <v>111</v>
      </c>
      <c r="B159" s="6"/>
      <c r="C159" s="7" t="s">
        <v>4</v>
      </c>
      <c r="D159" s="7" t="s">
        <v>65</v>
      </c>
      <c r="E159" s="7" t="s">
        <v>109</v>
      </c>
      <c r="F159" s="7" t="s">
        <v>109</v>
      </c>
    </row>
    <row r="160" spans="1:6" ht="12.75">
      <c r="A160" s="2" t="s">
        <v>6</v>
      </c>
      <c r="B160" s="2" t="s">
        <v>7</v>
      </c>
      <c r="C160" s="2" t="s">
        <v>8</v>
      </c>
      <c r="D160" s="2">
        <v>30</v>
      </c>
      <c r="E160" s="2">
        <v>24</v>
      </c>
      <c r="F160" s="2">
        <v>18</v>
      </c>
    </row>
    <row r="161" spans="1:6" ht="12.75">
      <c r="A161" s="2" t="s">
        <v>9</v>
      </c>
      <c r="B161" s="2" t="s">
        <v>10</v>
      </c>
      <c r="C161" s="2" t="s">
        <v>11</v>
      </c>
      <c r="D161" s="2">
        <v>12.5</v>
      </c>
      <c r="E161" s="2">
        <v>12.5</v>
      </c>
      <c r="F161" s="2">
        <v>10</v>
      </c>
    </row>
    <row r="162" spans="1:6" ht="12.75">
      <c r="A162" s="2" t="s">
        <v>12</v>
      </c>
      <c r="B162" s="2" t="s">
        <v>13</v>
      </c>
      <c r="C162" s="2" t="s">
        <v>14</v>
      </c>
      <c r="D162" s="11">
        <f>SQRT(D160*D160+D161*D161)</f>
        <v>32.5</v>
      </c>
      <c r="E162" s="11">
        <f>SQRT(E160*E160+E161*E161)</f>
        <v>27.060118255469618</v>
      </c>
      <c r="F162" s="11">
        <f>SQRT(F160*F160+F161*F161)</f>
        <v>20.591260281974</v>
      </c>
    </row>
    <row r="163" spans="1:6" ht="12.75">
      <c r="A163" s="2" t="s">
        <v>15</v>
      </c>
      <c r="B163" s="2" t="s">
        <v>16</v>
      </c>
      <c r="C163" s="2" t="s">
        <v>17</v>
      </c>
      <c r="D163" s="3">
        <v>0.32</v>
      </c>
      <c r="E163" s="3">
        <v>0.46</v>
      </c>
      <c r="F163" s="3">
        <v>0.46</v>
      </c>
    </row>
    <row r="164" spans="1:6" ht="12.75">
      <c r="A164" s="2" t="s">
        <v>18</v>
      </c>
      <c r="B164" s="2" t="s">
        <v>19</v>
      </c>
      <c r="C164" s="2" t="s">
        <v>20</v>
      </c>
      <c r="D164" s="12">
        <f>D162*D163</f>
        <v>10.4</v>
      </c>
      <c r="E164" s="12">
        <f>E162*E163</f>
        <v>12.447654397516025</v>
      </c>
      <c r="F164" s="12">
        <f>F162*F163</f>
        <v>9.47197972970804</v>
      </c>
    </row>
    <row r="165" spans="1:6" ht="12.75">
      <c r="A165" s="2" t="s">
        <v>48</v>
      </c>
      <c r="B165" s="2" t="s">
        <v>46</v>
      </c>
      <c r="C165" s="2" t="s">
        <v>47</v>
      </c>
      <c r="D165" s="12">
        <f>D164*2/3</f>
        <v>6.933333333333334</v>
      </c>
      <c r="E165" s="12">
        <f>E164*2/3</f>
        <v>8.298436265010684</v>
      </c>
      <c r="F165" s="12">
        <f>F164*2/3</f>
        <v>6.314653153138694</v>
      </c>
    </row>
    <row r="166" spans="1:6" ht="12.75">
      <c r="A166" s="2" t="s">
        <v>49</v>
      </c>
      <c r="B166" s="2" t="s">
        <v>50</v>
      </c>
      <c r="C166" s="2" t="s">
        <v>51</v>
      </c>
      <c r="D166" s="12">
        <f>ATAN(D161/D160)*180/PI()</f>
        <v>22.619864948040426</v>
      </c>
      <c r="E166" s="12">
        <f>ATAN(E161/E160)*180/PI()</f>
        <v>27.512002623851455</v>
      </c>
      <c r="F166" s="12">
        <f>ATAN(F161/F160)*180/PI()</f>
        <v>29.054604099077146</v>
      </c>
    </row>
    <row r="167" spans="1:6" ht="12.75">
      <c r="A167" s="2" t="s">
        <v>21</v>
      </c>
      <c r="B167" s="2" t="s">
        <v>22</v>
      </c>
      <c r="C167" s="2" t="s">
        <v>17</v>
      </c>
      <c r="D167" s="3">
        <v>167000</v>
      </c>
      <c r="E167" s="3">
        <v>138000</v>
      </c>
      <c r="F167" s="3">
        <v>138000</v>
      </c>
    </row>
    <row r="168" spans="1:6" ht="12.75">
      <c r="A168" s="2" t="s">
        <v>23</v>
      </c>
      <c r="D168" s="3" t="s">
        <v>66</v>
      </c>
      <c r="E168" s="3" t="s">
        <v>39</v>
      </c>
      <c r="F168" s="3" t="s">
        <v>39</v>
      </c>
    </row>
    <row r="169" spans="1:6" ht="12.75">
      <c r="A169" s="2" t="s">
        <v>24</v>
      </c>
      <c r="B169" s="2" t="s">
        <v>25</v>
      </c>
      <c r="C169" s="2" t="s">
        <v>26</v>
      </c>
      <c r="D169" s="3">
        <v>1.3</v>
      </c>
      <c r="E169" s="3">
        <v>1</v>
      </c>
      <c r="F169" s="3">
        <v>1</v>
      </c>
    </row>
    <row r="170" spans="1:6" ht="12.75">
      <c r="A170" s="2" t="s">
        <v>27</v>
      </c>
      <c r="B170" s="2" t="s">
        <v>28</v>
      </c>
      <c r="C170" s="2" t="s">
        <v>29</v>
      </c>
      <c r="D170" s="14">
        <f>D167*D169</f>
        <v>217100</v>
      </c>
      <c r="E170" s="14">
        <f>E167*E169</f>
        <v>138000</v>
      </c>
      <c r="F170" s="14">
        <f>F167*F169</f>
        <v>138000</v>
      </c>
    </row>
    <row r="171" spans="1:6" ht="12.75">
      <c r="A171" s="2" t="s">
        <v>30</v>
      </c>
      <c r="B171" s="2" t="s">
        <v>31</v>
      </c>
      <c r="C171" s="2" t="s">
        <v>32</v>
      </c>
      <c r="D171" s="13">
        <f>D170/(D162*D162)</f>
        <v>205.53846153846155</v>
      </c>
      <c r="E171" s="13">
        <f>E170/(E162*E162)</f>
        <v>188.46022533287808</v>
      </c>
      <c r="F171" s="13">
        <f>F170/(F162*F162)</f>
        <v>325.4716981132075</v>
      </c>
    </row>
    <row r="172" spans="1:6" ht="12.75">
      <c r="A172" s="2" t="s">
        <v>33</v>
      </c>
      <c r="D172" s="9" t="s">
        <v>42</v>
      </c>
      <c r="E172" s="9" t="s">
        <v>42</v>
      </c>
      <c r="F172" s="9" t="s">
        <v>42</v>
      </c>
    </row>
    <row r="173" spans="1:6" ht="12.75">
      <c r="A173" s="2" t="s">
        <v>34</v>
      </c>
      <c r="B173" s="2" t="s">
        <v>35</v>
      </c>
      <c r="D173" s="10">
        <v>1</v>
      </c>
      <c r="E173" s="10">
        <v>1</v>
      </c>
      <c r="F173" s="10">
        <v>1</v>
      </c>
    </row>
    <row r="174" spans="1:7" ht="12.75">
      <c r="A174" s="1" t="s">
        <v>36</v>
      </c>
      <c r="B174" s="1" t="s">
        <v>37</v>
      </c>
      <c r="C174" s="1" t="s">
        <v>38</v>
      </c>
      <c r="D174" s="15">
        <f>D171*D173</f>
        <v>205.53846153846155</v>
      </c>
      <c r="E174" s="15">
        <f>E171*E173</f>
        <v>188.46022533287808</v>
      </c>
      <c r="F174" s="15">
        <f>F171*F173</f>
        <v>325.4716981132075</v>
      </c>
      <c r="G174" s="1"/>
    </row>
  </sheetData>
  <printOptions gridLines="1"/>
  <pageMargins left="0.75" right="0.5" top="0.5" bottom="0.5" header="0.5" footer="0.5"/>
  <pageSetup orientation="portrait" r:id="rId1"/>
  <rowBreaks count="3" manualBreakCount="3">
    <brk id="52" max="255" man="1"/>
    <brk id="104" max="255" man="1"/>
    <brk id="1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Mike Bromberg</cp:lastModifiedBy>
  <cp:lastPrinted>2004-03-19T00:46:48Z</cp:lastPrinted>
  <dcterms:created xsi:type="dcterms:W3CDTF">1998-03-07T15:31:15Z</dcterms:created>
  <dcterms:modified xsi:type="dcterms:W3CDTF">2004-03-19T00:49:08Z</dcterms:modified>
  <cp:category/>
  <cp:version/>
  <cp:contentType/>
  <cp:contentStatus/>
</cp:coreProperties>
</file>