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22980" windowHeight="1058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<sst xmlns="http://schemas.openxmlformats.org/spreadsheetml/2006/main" count="80" uniqueCount="55">
  <si>
    <t>N</t>
  </si>
  <si>
    <t>4222 3322</t>
  </si>
  <si>
    <t>6522 6433 6432 5533 5532 5444 5443 5442</t>
  </si>
  <si>
    <t>6622 6533 6532 6444 6443 6442 5544 5543 5542</t>
  </si>
  <si>
    <t>Combinations</t>
  </si>
  <si>
    <t>Count</t>
  </si>
  <si>
    <t>6633 6632 6544 6543 6542 5555 5554 5553 5552</t>
  </si>
  <si>
    <t>6644 6643 6642 6555 6554 6553 6552</t>
  </si>
  <si>
    <t>6655 6654 6653 6652</t>
  </si>
  <si>
    <t>6666 6665 6664 6663 6662</t>
  </si>
  <si>
    <t>6222 5322 4422 4333 4332</t>
  </si>
  <si>
    <t>6322 5422 5333 5332 4433 4432</t>
  </si>
  <si>
    <t>6422 6333 6332 5522 5433 5432 4444 4443 4442</t>
  </si>
  <si>
    <t>Checksum: 5^4 = 625</t>
  </si>
  <si>
    <t>5222 4322 3333 3332</t>
  </si>
  <si>
    <t>P(N)</t>
  </si>
  <si>
    <t>P(&lt;=N)</t>
  </si>
  <si>
    <t>Rolling 4d6RR1DL multiple times</t>
  </si>
  <si>
    <t>4d6, reroll 1s, drop lowest (4d6RR1DL)</t>
  </si>
  <si>
    <t>P(n,N) = probability that the highest of n rolls is N</t>
  </si>
  <si>
    <t>P(1,N) = P(N)</t>
  </si>
  <si>
    <t>P(n,N) = P(N) P(n-1,&lt;=N) + P(&lt;N) P(n-1,N)</t>
  </si>
  <si>
    <t>P(&lt;N)</t>
  </si>
  <si>
    <t>P(1,N)</t>
  </si>
  <si>
    <t>P(2,N)</t>
  </si>
  <si>
    <t>P(3,N)</t>
  </si>
  <si>
    <t>P(4,N)</t>
  </si>
  <si>
    <t>P(5,N)</t>
  </si>
  <si>
    <t>P(6,N)</t>
  </si>
  <si>
    <t>P(1,&lt;=N)</t>
  </si>
  <si>
    <t>P(2,&lt;=N)</t>
  </si>
  <si>
    <t>P(3,&lt;=N)</t>
  </si>
  <si>
    <t>P(4,&lt;=N)</t>
  </si>
  <si>
    <t>P(5,&lt;=N)</t>
  </si>
  <si>
    <t>P(6,&lt;=N)</t>
  </si>
  <si>
    <t>average roll</t>
  </si>
  <si>
    <t>average value of highest roll</t>
  </si>
  <si>
    <t>average value of remaining five rolls</t>
  </si>
  <si>
    <t>Averages when rolling 4d6RR1DL six times</t>
  </si>
  <si>
    <t>Straight 3d6</t>
  </si>
  <si>
    <t>Rolling 3d6 multiple times</t>
  </si>
  <si>
    <t>Averages when rolling 3d6 six times</t>
  </si>
  <si>
    <t>311 221</t>
  </si>
  <si>
    <t>411 321 222</t>
  </si>
  <si>
    <t>511 421 331 322</t>
  </si>
  <si>
    <t>631 622 541 532 442 433</t>
  </si>
  <si>
    <t>Checksum: 6^3 = 216</t>
  </si>
  <si>
    <t>641 632 551 542 533 443</t>
  </si>
  <si>
    <t>651 642 633 552 543 444</t>
  </si>
  <si>
    <t>661 652 643 553 544</t>
  </si>
  <si>
    <t>662 653 644 554</t>
  </si>
  <si>
    <t>663 654 555</t>
  </si>
  <si>
    <t>664 655</t>
  </si>
  <si>
    <t>611 521 431 422 332</t>
  </si>
  <si>
    <t>621 531 522 441 432 333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</si>
</sst>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0" fontId="36" fillId="0" borderId="0" xfId="0" applyFont="1" applyBorder="1" applyAlignment="1">
      <alignment/>
    </xf>
    <xf numFmtId="0" fontId="37" fillId="0" borderId="0" xfId="0" applyFont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right"/>
    </xf>
    <xf numFmtId="164" fontId="0" fillId="0" borderId="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2"/>
  <sheetViews>
    <sheetView tabSelected="1" zoomScalePageLayoutView="0" workbookViewId="0" topLeftCell="C1">
      <selection activeCell="X15" sqref="X15"/>
    </sheetView>
  </sheetViews>
  <sheetFormatPr defaultColWidth="9.140625" defaultRowHeight="15"/>
  <cols>
    <col min="1" max="1" width="2.7109375" style="0" customWidth="1"/>
    <col min="2" max="2" width="41.28125" style="1" bestFit="1" customWidth="1"/>
    <col min="3" max="3" width="5.8515625" style="0" bestFit="1" customWidth="1"/>
    <col min="4" max="4" width="6.00390625" style="0" bestFit="1" customWidth="1"/>
    <col min="5" max="5" width="7.00390625" style="0" bestFit="1" customWidth="1"/>
    <col min="7" max="7" width="3.28125" style="0" customWidth="1"/>
    <col min="8" max="8" width="4.28125" style="0" customWidth="1"/>
    <col min="9" max="14" width="7.8515625" style="0" bestFit="1" customWidth="1"/>
    <col min="15" max="16" width="4.00390625" style="0" customWidth="1"/>
    <col min="17" max="22" width="7.8515625" style="0" bestFit="1" customWidth="1"/>
    <col min="23" max="23" width="4.00390625" style="0" customWidth="1"/>
    <col min="24" max="24" width="31.28125" style="11" customWidth="1"/>
    <col min="25" max="25" width="4.57421875" style="0" bestFit="1" customWidth="1"/>
  </cols>
  <sheetData>
    <row r="1" spans="1:24" ht="14.25">
      <c r="A1" s="8" t="s">
        <v>18</v>
      </c>
      <c r="H1" s="9" t="s">
        <v>17</v>
      </c>
      <c r="P1" s="9" t="s">
        <v>40</v>
      </c>
      <c r="X1" s="10" t="s">
        <v>38</v>
      </c>
    </row>
    <row r="2" spans="8:16" ht="14.25">
      <c r="H2" s="7"/>
      <c r="P2" s="7"/>
    </row>
    <row r="3" spans="1:25" s="1" customFormat="1" ht="14.25">
      <c r="A3" s="4" t="s">
        <v>0</v>
      </c>
      <c r="B3" s="4" t="s">
        <v>4</v>
      </c>
      <c r="C3" s="4" t="s">
        <v>5</v>
      </c>
      <c r="D3" s="4" t="s">
        <v>15</v>
      </c>
      <c r="E3" s="4" t="s">
        <v>16</v>
      </c>
      <c r="F3" s="4" t="s">
        <v>22</v>
      </c>
      <c r="H3" t="s">
        <v>19</v>
      </c>
      <c r="P3"/>
      <c r="X3" s="11" t="s">
        <v>35</v>
      </c>
      <c r="Y3" s="12">
        <f>SUMPRODUCT(A4:A16,D4:D16)</f>
        <v>13.433599999999998</v>
      </c>
    </row>
    <row r="4" spans="1:25" ht="14.25">
      <c r="A4">
        <v>6</v>
      </c>
      <c r="B4" s="1">
        <v>2222</v>
      </c>
      <c r="C4">
        <v>1</v>
      </c>
      <c r="D4" s="5">
        <f>C4/625</f>
        <v>0.0016</v>
      </c>
      <c r="E4" s="5">
        <f>SUM(D$4:D4)</f>
        <v>0.0016</v>
      </c>
      <c r="F4" s="5">
        <f>E4-D4</f>
        <v>0</v>
      </c>
      <c r="H4" t="s">
        <v>20</v>
      </c>
      <c r="X4" s="11" t="s">
        <v>36</v>
      </c>
      <c r="Y4" s="12">
        <f>SUMPRODUCT(H8:H20,N8:N20)</f>
        <v>16.261978980335655</v>
      </c>
    </row>
    <row r="5" spans="1:25" ht="14.25">
      <c r="A5">
        <v>7</v>
      </c>
      <c r="B5" s="1">
        <v>3222</v>
      </c>
      <c r="C5">
        <v>4</v>
      </c>
      <c r="D5" s="5">
        <f aca="true" t="shared" si="0" ref="D5:D16">C5/625</f>
        <v>0.0064</v>
      </c>
      <c r="E5" s="5">
        <f>SUM(D$4:D5)</f>
        <v>0.008</v>
      </c>
      <c r="F5" s="5">
        <f aca="true" t="shared" si="1" ref="F5:F16">E5-D5</f>
        <v>0.0015999999999999999</v>
      </c>
      <c r="H5" t="s">
        <v>21</v>
      </c>
      <c r="X5" s="11" t="s">
        <v>37</v>
      </c>
      <c r="Y5" s="12">
        <f>(6*Y3-Y4)/5</f>
        <v>12.867924203932867</v>
      </c>
    </row>
    <row r="6" spans="1:6" ht="14.25">
      <c r="A6">
        <v>8</v>
      </c>
      <c r="B6" s="1" t="s">
        <v>1</v>
      </c>
      <c r="C6">
        <f>4+6</f>
        <v>10</v>
      </c>
      <c r="D6" s="5">
        <f t="shared" si="0"/>
        <v>0.016</v>
      </c>
      <c r="E6" s="5">
        <f>SUM(D$4:D6)</f>
        <v>0.024</v>
      </c>
      <c r="F6" s="5">
        <f t="shared" si="1"/>
        <v>0.008</v>
      </c>
    </row>
    <row r="7" spans="1:24" ht="14.25">
      <c r="A7">
        <v>9</v>
      </c>
      <c r="B7" s="1" t="s">
        <v>14</v>
      </c>
      <c r="C7">
        <f>4+12+1+4</f>
        <v>21</v>
      </c>
      <c r="D7" s="5">
        <f t="shared" si="0"/>
        <v>0.0336</v>
      </c>
      <c r="E7" s="5">
        <f>SUM(D$4:D7)</f>
        <v>0.0576</v>
      </c>
      <c r="F7" s="5">
        <f t="shared" si="1"/>
        <v>0.024</v>
      </c>
      <c r="H7" s="4" t="s">
        <v>0</v>
      </c>
      <c r="I7" s="3" t="s">
        <v>23</v>
      </c>
      <c r="J7" s="3" t="s">
        <v>24</v>
      </c>
      <c r="K7" s="3" t="s">
        <v>25</v>
      </c>
      <c r="L7" s="3" t="s">
        <v>26</v>
      </c>
      <c r="M7" s="3" t="s">
        <v>27</v>
      </c>
      <c r="N7" s="3" t="s">
        <v>28</v>
      </c>
      <c r="P7" s="4" t="s">
        <v>0</v>
      </c>
      <c r="Q7" s="3" t="s">
        <v>23</v>
      </c>
      <c r="R7" s="3" t="s">
        <v>24</v>
      </c>
      <c r="S7" s="3" t="s">
        <v>25</v>
      </c>
      <c r="T7" s="3" t="s">
        <v>26</v>
      </c>
      <c r="U7" s="3" t="s">
        <v>27</v>
      </c>
      <c r="V7" s="3" t="s">
        <v>28</v>
      </c>
      <c r="W7" s="18"/>
      <c r="X7" s="10" t="s">
        <v>41</v>
      </c>
    </row>
    <row r="8" spans="1:23" ht="14.25">
      <c r="A8">
        <v>10</v>
      </c>
      <c r="B8" s="1" t="s">
        <v>10</v>
      </c>
      <c r="C8">
        <f>4+12+6+4+12</f>
        <v>38</v>
      </c>
      <c r="D8" s="5">
        <f t="shared" si="0"/>
        <v>0.0608</v>
      </c>
      <c r="E8" s="5">
        <f>SUM(D$4:D8)</f>
        <v>0.1184</v>
      </c>
      <c r="F8" s="5">
        <f t="shared" si="1"/>
        <v>0.057600000000000005</v>
      </c>
      <c r="H8">
        <v>6</v>
      </c>
      <c r="I8" s="5">
        <f>D4</f>
        <v>0.0016</v>
      </c>
      <c r="J8" s="5">
        <f>$D4*I23+$F4*I8</f>
        <v>2.56E-06</v>
      </c>
      <c r="K8" s="5">
        <f>$D4*J23+$F4*J8</f>
        <v>4.096E-09</v>
      </c>
      <c r="L8" s="5">
        <f>$D4*K23+$F4*K8</f>
        <v>6.5536E-12</v>
      </c>
      <c r="M8" s="5">
        <f>$D4*L23+$F4*L8</f>
        <v>1.0485760000000001E-14</v>
      </c>
      <c r="N8" s="5">
        <f>$D4*M23+$F4*M8</f>
        <v>1.6777216000000002E-17</v>
      </c>
      <c r="P8">
        <v>3</v>
      </c>
      <c r="Q8" s="19">
        <f aca="true" t="shared" si="2" ref="Q8:Q23">D22</f>
        <v>0.004629629629629629</v>
      </c>
      <c r="R8" s="19">
        <f aca="true" t="shared" si="3" ref="R8:V17">$D22*Q26+$F22*Q8</f>
        <v>2.143347050754458E-05</v>
      </c>
      <c r="S8" s="19">
        <f t="shared" si="3"/>
        <v>9.92290301275212E-08</v>
      </c>
      <c r="T8" s="19">
        <f t="shared" si="3"/>
        <v>4.5939365799778334E-10</v>
      </c>
      <c r="U8" s="19">
        <f t="shared" si="3"/>
        <v>2.126822490730478E-12</v>
      </c>
      <c r="V8" s="19">
        <f t="shared" si="3"/>
        <v>9.84640042004851E-15</v>
      </c>
      <c r="W8" s="19"/>
    </row>
    <row r="9" spans="1:25" ht="14.25">
      <c r="A9">
        <v>11</v>
      </c>
      <c r="B9" s="1" t="s">
        <v>11</v>
      </c>
      <c r="C9">
        <f>12+12+4+12+6+12</f>
        <v>58</v>
      </c>
      <c r="D9" s="5">
        <f t="shared" si="0"/>
        <v>0.0928</v>
      </c>
      <c r="E9" s="5">
        <f>SUM(D$4:D9)</f>
        <v>0.2112</v>
      </c>
      <c r="F9" s="5">
        <f t="shared" si="1"/>
        <v>0.1184</v>
      </c>
      <c r="H9">
        <v>7</v>
      </c>
      <c r="I9" s="5">
        <f aca="true" t="shared" si="4" ref="I9:I20">D5</f>
        <v>0.0064</v>
      </c>
      <c r="J9" s="5">
        <f aca="true" t="shared" si="5" ref="J9:N20">$D5*I24+$F5*I9</f>
        <v>6.144000000000001E-05</v>
      </c>
      <c r="K9" s="5">
        <f t="shared" si="5"/>
        <v>5.07904E-07</v>
      </c>
      <c r="L9" s="5">
        <f t="shared" si="5"/>
        <v>4.0894464E-09</v>
      </c>
      <c r="M9" s="5">
        <f t="shared" si="5"/>
        <v>3.275751424E-11</v>
      </c>
      <c r="N9" s="5">
        <f t="shared" si="5"/>
        <v>2.62127222784E-13</v>
      </c>
      <c r="P9">
        <v>4</v>
      </c>
      <c r="Q9" s="19">
        <f t="shared" si="2"/>
        <v>0.013888888888888888</v>
      </c>
      <c r="R9" s="19">
        <f t="shared" si="3"/>
        <v>0.00032150205761316867</v>
      </c>
      <c r="S9" s="19">
        <f t="shared" si="3"/>
        <v>6.251428898033834E-06</v>
      </c>
      <c r="T9" s="19">
        <f t="shared" si="3"/>
        <v>1.1714538278943472E-07</v>
      </c>
      <c r="U9" s="19">
        <f t="shared" si="3"/>
        <v>2.175739408017279E-09</v>
      </c>
      <c r="V9" s="19">
        <f t="shared" si="3"/>
        <v>4.032100972009864E-11</v>
      </c>
      <c r="W9" s="19"/>
      <c r="X9" s="11" t="s">
        <v>35</v>
      </c>
      <c r="Y9" s="12">
        <f>SUMPRODUCT(A22:A37,D22:D37)</f>
        <v>10.500000000000002</v>
      </c>
    </row>
    <row r="10" spans="1:25" ht="14.25">
      <c r="A10">
        <v>12</v>
      </c>
      <c r="B10" s="1" t="s">
        <v>12</v>
      </c>
      <c r="C10">
        <f>12+4+12+6+12+24+1+4+4</f>
        <v>79</v>
      </c>
      <c r="D10" s="5">
        <f t="shared" si="0"/>
        <v>0.1264</v>
      </c>
      <c r="E10" s="5">
        <f>SUM(D$4:D10)</f>
        <v>0.3376</v>
      </c>
      <c r="F10" s="5">
        <f t="shared" si="1"/>
        <v>0.2112</v>
      </c>
      <c r="H10">
        <v>8</v>
      </c>
      <c r="I10" s="5">
        <f t="shared" si="4"/>
        <v>0.016</v>
      </c>
      <c r="J10" s="5">
        <f t="shared" si="5"/>
        <v>0.000512</v>
      </c>
      <c r="K10" s="5">
        <f t="shared" si="5"/>
        <v>1.3312E-05</v>
      </c>
      <c r="L10" s="5">
        <f t="shared" si="5"/>
        <v>3.2768000000000003E-07</v>
      </c>
      <c r="M10" s="5">
        <f t="shared" si="5"/>
        <v>7.929856000000001E-09</v>
      </c>
      <c r="N10" s="5">
        <f t="shared" si="5"/>
        <v>1.9084083200000005E-10</v>
      </c>
      <c r="P10">
        <v>5</v>
      </c>
      <c r="Q10" s="19">
        <f t="shared" si="2"/>
        <v>0.027777777777777776</v>
      </c>
      <c r="R10" s="19">
        <f t="shared" si="3"/>
        <v>0.0018004115226337445</v>
      </c>
      <c r="S10" s="19">
        <f t="shared" si="3"/>
        <v>9.287837219935983E-05</v>
      </c>
      <c r="T10" s="19">
        <f t="shared" si="3"/>
        <v>4.4763318035304E-06</v>
      </c>
      <c r="U10" s="19">
        <f t="shared" si="3"/>
        <v>2.105043828425398E-07</v>
      </c>
      <c r="V10" s="19">
        <f t="shared" si="3"/>
        <v>9.806069563927991E-09</v>
      </c>
      <c r="W10" s="19"/>
      <c r="X10" s="11" t="s">
        <v>36</v>
      </c>
      <c r="Y10" s="12">
        <f>SUMPRODUCT(P8:P23,V8:V23)</f>
        <v>14.233118540966814</v>
      </c>
    </row>
    <row r="11" spans="1:25" ht="14.25">
      <c r="A11">
        <v>13</v>
      </c>
      <c r="B11" s="1" t="s">
        <v>2</v>
      </c>
      <c r="C11">
        <f>12+12+24+6+12+4+12+12</f>
        <v>94</v>
      </c>
      <c r="D11" s="5">
        <f t="shared" si="0"/>
        <v>0.1504</v>
      </c>
      <c r="E11" s="5">
        <f>SUM(D$4:D11)</f>
        <v>0.488</v>
      </c>
      <c r="F11" s="5">
        <f t="shared" si="1"/>
        <v>0.3376</v>
      </c>
      <c r="H11">
        <v>9</v>
      </c>
      <c r="I11" s="5">
        <f t="shared" si="4"/>
        <v>0.0336</v>
      </c>
      <c r="J11" s="5">
        <f t="shared" si="5"/>
        <v>0.0027417599999999998</v>
      </c>
      <c r="K11" s="5">
        <f t="shared" si="5"/>
        <v>0.00017727897599999998</v>
      </c>
      <c r="L11" s="5">
        <f t="shared" si="5"/>
        <v>1.06757554176E-05</v>
      </c>
      <c r="M11" s="5">
        <f t="shared" si="5"/>
        <v>6.260711856537599E-07</v>
      </c>
      <c r="N11" s="5">
        <f t="shared" si="5"/>
        <v>3.632924446005657E-08</v>
      </c>
      <c r="P11">
        <v>6</v>
      </c>
      <c r="Q11" s="19">
        <f t="shared" si="2"/>
        <v>0.046296296296296294</v>
      </c>
      <c r="R11" s="19">
        <f t="shared" si="3"/>
        <v>0.006430041152263373</v>
      </c>
      <c r="S11" s="19">
        <f t="shared" si="3"/>
        <v>0.0006946032108926483</v>
      </c>
      <c r="T11" s="19">
        <f t="shared" si="3"/>
        <v>6.890904869966748E-05</v>
      </c>
      <c r="U11" s="19">
        <f t="shared" si="3"/>
        <v>6.593149721264481E-06</v>
      </c>
      <c r="V11" s="19">
        <f t="shared" si="3"/>
        <v>6.20323226463056E-07</v>
      </c>
      <c r="W11" s="19"/>
      <c r="X11" s="11" t="s">
        <v>37</v>
      </c>
      <c r="Y11" s="12">
        <f>(6*Y9-Y10)/5</f>
        <v>9.75337629180664</v>
      </c>
    </row>
    <row r="12" spans="1:23" ht="14.25">
      <c r="A12">
        <v>14</v>
      </c>
      <c r="B12" s="1" t="s">
        <v>3</v>
      </c>
      <c r="C12">
        <f>6+12+24+4+12+12+6+12+12</f>
        <v>100</v>
      </c>
      <c r="D12" s="5">
        <f t="shared" si="0"/>
        <v>0.16</v>
      </c>
      <c r="E12" s="5">
        <f>SUM(D$4:D12)</f>
        <v>0.648</v>
      </c>
      <c r="F12" s="5">
        <f t="shared" si="1"/>
        <v>0.488</v>
      </c>
      <c r="H12">
        <v>10</v>
      </c>
      <c r="I12" s="5">
        <f t="shared" si="4"/>
        <v>0.0608</v>
      </c>
      <c r="J12" s="5">
        <f t="shared" si="5"/>
        <v>0.0107008</v>
      </c>
      <c r="K12" s="5">
        <f t="shared" si="5"/>
        <v>0.001468694528</v>
      </c>
      <c r="L12" s="5">
        <f t="shared" si="5"/>
        <v>0.00018551249305600004</v>
      </c>
      <c r="M12" s="5">
        <f t="shared" si="5"/>
        <v>2.2633937088020487E-05</v>
      </c>
      <c r="N12" s="5">
        <f t="shared" si="5"/>
        <v>2.7184074068485746E-06</v>
      </c>
      <c r="P12">
        <v>7</v>
      </c>
      <c r="Q12" s="19">
        <f t="shared" si="2"/>
        <v>0.06944444444444445</v>
      </c>
      <c r="R12" s="19">
        <f t="shared" si="3"/>
        <v>0.01768261316872428</v>
      </c>
      <c r="S12" s="19">
        <f t="shared" si="3"/>
        <v>0.003460612425697302</v>
      </c>
      <c r="T12" s="19">
        <f t="shared" si="3"/>
        <v>0.0006158746227532784</v>
      </c>
      <c r="U12" s="19">
        <f t="shared" si="3"/>
        <v>0.00010489887303499732</v>
      </c>
      <c r="V12" s="19">
        <f t="shared" si="3"/>
        <v>1.7470129795277635E-05</v>
      </c>
      <c r="W12" s="19"/>
    </row>
    <row r="13" spans="1:23" ht="14.25">
      <c r="A13">
        <v>15</v>
      </c>
      <c r="B13" s="1" t="s">
        <v>6</v>
      </c>
      <c r="C13">
        <f>6+12+12+24+24+1+4+4+4</f>
        <v>91</v>
      </c>
      <c r="D13" s="5">
        <f t="shared" si="0"/>
        <v>0.1456</v>
      </c>
      <c r="E13" s="5">
        <f>SUM(D$4:D13)</f>
        <v>0.7936000000000001</v>
      </c>
      <c r="F13" s="5">
        <f t="shared" si="1"/>
        <v>0.6480000000000001</v>
      </c>
      <c r="H13">
        <v>11</v>
      </c>
      <c r="I13" s="5">
        <f t="shared" si="4"/>
        <v>0.0928</v>
      </c>
      <c r="J13" s="5">
        <f t="shared" si="5"/>
        <v>0.030586879999999997</v>
      </c>
      <c r="K13" s="5">
        <f t="shared" si="5"/>
        <v>0.007760871423999999</v>
      </c>
      <c r="L13" s="5">
        <f t="shared" si="5"/>
        <v>0.0017931252531199998</v>
      </c>
      <c r="M13" s="5">
        <f t="shared" si="5"/>
        <v>0.00039694511173009404</v>
      </c>
      <c r="N13" s="5">
        <f t="shared" si="5"/>
        <v>8.599407529670003E-05</v>
      </c>
      <c r="P13">
        <v>8</v>
      </c>
      <c r="Q13" s="19">
        <f t="shared" si="2"/>
        <v>0.09722222222222222</v>
      </c>
      <c r="R13" s="19">
        <f t="shared" si="3"/>
        <v>0.040959362139917695</v>
      </c>
      <c r="S13" s="19">
        <f t="shared" si="3"/>
        <v>0.013171760688157293</v>
      </c>
      <c r="T13" s="19">
        <f t="shared" si="3"/>
        <v>0.003828527483971645</v>
      </c>
      <c r="U13" s="19">
        <f t="shared" si="3"/>
        <v>0.0010596040225514052</v>
      </c>
      <c r="V13" s="19">
        <f t="shared" si="3"/>
        <v>0.00028557233364810523</v>
      </c>
      <c r="W13" s="19"/>
    </row>
    <row r="14" spans="1:23" ht="14.25">
      <c r="A14">
        <v>16</v>
      </c>
      <c r="B14" s="1" t="s">
        <v>7</v>
      </c>
      <c r="C14">
        <f>6+12+12+4+12+12+12</f>
        <v>70</v>
      </c>
      <c r="D14" s="5">
        <f t="shared" si="0"/>
        <v>0.112</v>
      </c>
      <c r="E14" s="5">
        <f>SUM(D$4:D14)</f>
        <v>0.9056000000000001</v>
      </c>
      <c r="F14" s="5">
        <f t="shared" si="1"/>
        <v>0.7936000000000001</v>
      </c>
      <c r="H14">
        <v>12</v>
      </c>
      <c r="I14" s="5">
        <f t="shared" si="4"/>
        <v>0.1264</v>
      </c>
      <c r="J14" s="5">
        <f t="shared" si="5"/>
        <v>0.06936832000000001</v>
      </c>
      <c r="K14" s="5">
        <f t="shared" si="5"/>
        <v>0.029056872448000006</v>
      </c>
      <c r="L14" s="5">
        <f t="shared" si="5"/>
        <v>0.011000372690944003</v>
      </c>
      <c r="M14" s="5">
        <f t="shared" si="5"/>
        <v>0.003965216983550526</v>
      </c>
      <c r="N14" s="5">
        <f t="shared" si="5"/>
        <v>0.0013917721872908078</v>
      </c>
      <c r="P14">
        <v>9</v>
      </c>
      <c r="Q14" s="19">
        <f t="shared" si="2"/>
        <v>0.11574074074074074</v>
      </c>
      <c r="R14" s="19">
        <f t="shared" si="3"/>
        <v>0.07340963648834019</v>
      </c>
      <c r="S14" s="19">
        <f t="shared" si="3"/>
        <v>0.03530816964512523</v>
      </c>
      <c r="T14" s="19">
        <f t="shared" si="3"/>
        <v>0.01525748553299543</v>
      </c>
      <c r="U14" s="19">
        <f t="shared" si="3"/>
        <v>0.006244462756818259</v>
      </c>
      <c r="V14" s="19">
        <f t="shared" si="3"/>
        <v>0.0024772416735703586</v>
      </c>
      <c r="W14" s="19"/>
    </row>
    <row r="15" spans="1:23" ht="14.25">
      <c r="A15">
        <v>17</v>
      </c>
      <c r="B15" s="1" t="s">
        <v>8</v>
      </c>
      <c r="C15">
        <f>6+12+12+12</f>
        <v>42</v>
      </c>
      <c r="D15" s="5">
        <f t="shared" si="0"/>
        <v>0.0672</v>
      </c>
      <c r="E15" s="5">
        <f>SUM(D$4:D15)</f>
        <v>0.9728000000000001</v>
      </c>
      <c r="F15" s="5">
        <f t="shared" si="1"/>
        <v>0.9056000000000001</v>
      </c>
      <c r="H15">
        <v>13</v>
      </c>
      <c r="I15" s="5">
        <f t="shared" si="4"/>
        <v>0.1504</v>
      </c>
      <c r="J15" s="5">
        <f t="shared" si="5"/>
        <v>0.12417024000000002</v>
      </c>
      <c r="K15" s="5">
        <f t="shared" si="5"/>
        <v>0.07773673062400001</v>
      </c>
      <c r="L15" s="5">
        <f t="shared" si="5"/>
        <v>0.04372254676746241</v>
      </c>
      <c r="M15" s="5">
        <f t="shared" si="5"/>
        <v>0.02329030152498971</v>
      </c>
      <c r="N15" s="5">
        <f t="shared" si="5"/>
        <v>0.012025235826148195</v>
      </c>
      <c r="P15">
        <v>10</v>
      </c>
      <c r="Q15" s="19">
        <f t="shared" si="2"/>
        <v>0.125</v>
      </c>
      <c r="R15" s="19">
        <f t="shared" si="3"/>
        <v>0.109375</v>
      </c>
      <c r="S15" s="19">
        <f t="shared" si="3"/>
        <v>0.072265625</v>
      </c>
      <c r="T15" s="19">
        <f t="shared" si="3"/>
        <v>0.042724609375</v>
      </c>
      <c r="U15" s="19">
        <f t="shared" si="3"/>
        <v>0.023834228515625</v>
      </c>
      <c r="V15" s="19">
        <f t="shared" si="3"/>
        <v>0.012844085693359375</v>
      </c>
      <c r="W15" s="19"/>
    </row>
    <row r="16" spans="1:23" ht="14.25">
      <c r="A16" s="3">
        <v>18</v>
      </c>
      <c r="B16" s="4" t="s">
        <v>9</v>
      </c>
      <c r="C16" s="3">
        <f>1+4+4+4+4</f>
        <v>17</v>
      </c>
      <c r="D16" s="6">
        <f t="shared" si="0"/>
        <v>0.0272</v>
      </c>
      <c r="E16" s="6">
        <f>SUM(D$4:D16)</f>
        <v>1</v>
      </c>
      <c r="F16" s="6">
        <f t="shared" si="1"/>
        <v>0.9728</v>
      </c>
      <c r="H16">
        <v>14</v>
      </c>
      <c r="I16" s="5">
        <f t="shared" si="4"/>
        <v>0.16</v>
      </c>
      <c r="J16" s="5">
        <f t="shared" si="5"/>
        <v>0.18176</v>
      </c>
      <c r="K16" s="5">
        <f t="shared" si="5"/>
        <v>0.15588352</v>
      </c>
      <c r="L16" s="5">
        <f t="shared" si="5"/>
        <v>0.11960680448</v>
      </c>
      <c r="M16" s="5">
        <f t="shared" si="5"/>
        <v>0.0865792196608</v>
      </c>
      <c r="N16" s="5">
        <f t="shared" si="5"/>
        <v>0.06053145139478528</v>
      </c>
      <c r="P16">
        <v>11</v>
      </c>
      <c r="Q16" s="19">
        <f t="shared" si="2"/>
        <v>0.125</v>
      </c>
      <c r="R16" s="19">
        <f t="shared" si="3"/>
        <v>0.140625</v>
      </c>
      <c r="S16" s="19">
        <f t="shared" si="3"/>
        <v>0.119140625</v>
      </c>
      <c r="T16" s="19">
        <f t="shared" si="3"/>
        <v>0.090087890625</v>
      </c>
      <c r="U16" s="19">
        <f t="shared" si="3"/>
        <v>0.064117431640625</v>
      </c>
      <c r="V16" s="19">
        <f t="shared" si="3"/>
        <v>0.043979644775390625</v>
      </c>
      <c r="W16" s="19"/>
    </row>
    <row r="17" spans="2:23" ht="14.25">
      <c r="B17" s="2" t="s">
        <v>13</v>
      </c>
      <c r="C17">
        <f>SUM(C4:C16)</f>
        <v>625</v>
      </c>
      <c r="H17">
        <v>15</v>
      </c>
      <c r="I17" s="5">
        <f t="shared" si="4"/>
        <v>0.1456</v>
      </c>
      <c r="J17" s="5">
        <f t="shared" si="5"/>
        <v>0.20989696000000005</v>
      </c>
      <c r="K17" s="5">
        <f t="shared" si="5"/>
        <v>0.22771224985600008</v>
      </c>
      <c r="L17" s="5">
        <f t="shared" si="5"/>
        <v>0.22032988000092169</v>
      </c>
      <c r="M17" s="5">
        <f t="shared" si="5"/>
        <v>0.2005258929265811</v>
      </c>
      <c r="N17" s="5">
        <f t="shared" si="5"/>
        <v>0.17577286952882135</v>
      </c>
      <c r="P17">
        <v>12</v>
      </c>
      <c r="Q17" s="19">
        <f t="shared" si="2"/>
        <v>0.11574074074074074</v>
      </c>
      <c r="R17" s="19">
        <f t="shared" si="3"/>
        <v>0.15807184499314128</v>
      </c>
      <c r="S17" s="19">
        <f t="shared" si="3"/>
        <v>0.1623014824023269</v>
      </c>
      <c r="T17" s="19">
        <f t="shared" si="3"/>
        <v>0.14848033708042732</v>
      </c>
      <c r="U17" s="19">
        <f t="shared" si="3"/>
        <v>0.12764607036339523</v>
      </c>
      <c r="V17" s="19">
        <f t="shared" si="3"/>
        <v>0.10559054189425399</v>
      </c>
      <c r="W17" s="19"/>
    </row>
    <row r="18" spans="8:23" ht="14.25">
      <c r="H18">
        <v>16</v>
      </c>
      <c r="I18" s="5">
        <f t="shared" si="4"/>
        <v>0.112</v>
      </c>
      <c r="J18" s="5">
        <f t="shared" si="5"/>
        <v>0.19031040000000002</v>
      </c>
      <c r="K18" s="5">
        <f t="shared" si="5"/>
        <v>0.24288280576000004</v>
      </c>
      <c r="L18" s="5">
        <f t="shared" si="5"/>
        <v>0.2759333935841281</v>
      </c>
      <c r="M18" s="5">
        <f t="shared" si="5"/>
        <v>0.29430999714208167</v>
      </c>
      <c r="N18" s="5">
        <f t="shared" si="5"/>
        <v>0.3017825879598667</v>
      </c>
      <c r="P18">
        <v>13</v>
      </c>
      <c r="Q18" s="19">
        <f t="shared" si="2"/>
        <v>0.09722222222222222</v>
      </c>
      <c r="R18" s="19">
        <f aca="true" t="shared" si="6" ref="R18:V27">$D32*Q36+$F32*Q18</f>
        <v>0.15348508230452673</v>
      </c>
      <c r="S18" s="19">
        <f t="shared" si="6"/>
        <v>0.18196034093507085</v>
      </c>
      <c r="T18" s="19">
        <f t="shared" si="6"/>
        <v>0.19199123131804022</v>
      </c>
      <c r="U18" s="19">
        <f t="shared" si="6"/>
        <v>0.19015206319620023</v>
      </c>
      <c r="V18" s="19">
        <f t="shared" si="6"/>
        <v>0.18102225453979937</v>
      </c>
      <c r="W18" s="19"/>
    </row>
    <row r="19" spans="1:23" ht="14.25">
      <c r="A19" s="8" t="s">
        <v>39</v>
      </c>
      <c r="H19">
        <v>17</v>
      </c>
      <c r="I19" s="5">
        <f t="shared" si="4"/>
        <v>0.0672</v>
      </c>
      <c r="J19" s="5">
        <f t="shared" si="5"/>
        <v>0.12622848</v>
      </c>
      <c r="K19" s="5">
        <f t="shared" si="5"/>
        <v>0.177906548736</v>
      </c>
      <c r="L19" s="5">
        <f t="shared" si="5"/>
        <v>0.22297644997017602</v>
      </c>
      <c r="M19" s="5">
        <f t="shared" si="5"/>
        <v>0.2621090441272178</v>
      </c>
      <c r="N19" s="5">
        <f t="shared" si="5"/>
        <v>0.2959105826637039</v>
      </c>
      <c r="P19">
        <v>14</v>
      </c>
      <c r="Q19" s="19">
        <f t="shared" si="2"/>
        <v>0.06944444444444445</v>
      </c>
      <c r="R19" s="19">
        <f t="shared" si="6"/>
        <v>0.1212062757201646</v>
      </c>
      <c r="S19" s="19">
        <f t="shared" si="6"/>
        <v>0.1587461062528578</v>
      </c>
      <c r="T19" s="19">
        <f t="shared" si="6"/>
        <v>0.18490867384546802</v>
      </c>
      <c r="U19" s="19">
        <f t="shared" si="6"/>
        <v>0.20202774055122105</v>
      </c>
      <c r="V19" s="19">
        <f t="shared" si="6"/>
        <v>0.21201352141686405</v>
      </c>
      <c r="W19" s="19"/>
    </row>
    <row r="20" spans="8:23" ht="14.25">
      <c r="H20" s="3">
        <v>18</v>
      </c>
      <c r="I20" s="6">
        <f t="shared" si="4"/>
        <v>0.0272</v>
      </c>
      <c r="J20" s="6">
        <f t="shared" si="5"/>
        <v>0.05366016</v>
      </c>
      <c r="K20" s="6">
        <f t="shared" si="5"/>
        <v>0.079400603648</v>
      </c>
      <c r="L20" s="6">
        <f t="shared" si="5"/>
        <v>0.1044409072287744</v>
      </c>
      <c r="M20" s="6">
        <f t="shared" si="5"/>
        <v>0.12880011455215173</v>
      </c>
      <c r="N20" s="6">
        <f t="shared" si="5"/>
        <v>0.1524967514363332</v>
      </c>
      <c r="P20">
        <v>15</v>
      </c>
      <c r="Q20" s="19">
        <f t="shared" si="2"/>
        <v>0.046296296296296294</v>
      </c>
      <c r="R20" s="19">
        <f t="shared" si="6"/>
        <v>0.08616255144032921</v>
      </c>
      <c r="S20" s="19">
        <f t="shared" si="6"/>
        <v>0.1202933686429914</v>
      </c>
      <c r="T20" s="19">
        <f t="shared" si="6"/>
        <v>0.14931444206647582</v>
      </c>
      <c r="U20" s="19">
        <f t="shared" si="6"/>
        <v>0.1737891499739971</v>
      </c>
      <c r="V20" s="19">
        <f t="shared" si="6"/>
        <v>0.1942245275562862</v>
      </c>
      <c r="W20" s="19"/>
    </row>
    <row r="21" spans="1:23" ht="14.25">
      <c r="A21" s="4" t="s">
        <v>0</v>
      </c>
      <c r="B21" s="4" t="s">
        <v>4</v>
      </c>
      <c r="C21" s="4" t="s">
        <v>5</v>
      </c>
      <c r="D21" s="4" t="s">
        <v>15</v>
      </c>
      <c r="E21" s="4" t="s">
        <v>16</v>
      </c>
      <c r="F21" s="4" t="s">
        <v>22</v>
      </c>
      <c r="P21">
        <v>16</v>
      </c>
      <c r="Q21" s="19">
        <f t="shared" si="2"/>
        <v>0.027777777777777776</v>
      </c>
      <c r="R21" s="19">
        <f t="shared" si="6"/>
        <v>0.05375514403292181</v>
      </c>
      <c r="S21" s="19">
        <f t="shared" si="6"/>
        <v>0.07802497713763146</v>
      </c>
      <c r="T21" s="19">
        <f t="shared" si="6"/>
        <v>0.10067567913230255</v>
      </c>
      <c r="U21" s="19">
        <f t="shared" si="6"/>
        <v>0.12179138622991022</v>
      </c>
      <c r="V21" s="19">
        <f t="shared" si="6"/>
        <v>0.1414521695143222</v>
      </c>
      <c r="W21" s="19"/>
    </row>
    <row r="22" spans="1:23" ht="14.25">
      <c r="A22">
        <v>3</v>
      </c>
      <c r="B22" s="13">
        <v>111</v>
      </c>
      <c r="C22" s="14">
        <v>1</v>
      </c>
      <c r="D22" s="16">
        <f>C22/216</f>
        <v>0.004629629629629629</v>
      </c>
      <c r="E22" s="5">
        <f>SUM(D$22:D22)</f>
        <v>0.004629629629629629</v>
      </c>
      <c r="F22" s="5">
        <f>E22-D22</f>
        <v>0</v>
      </c>
      <c r="H22" s="4" t="s">
        <v>0</v>
      </c>
      <c r="I22" s="3" t="s">
        <v>29</v>
      </c>
      <c r="J22" s="3" t="s">
        <v>30</v>
      </c>
      <c r="K22" s="3" t="s">
        <v>31</v>
      </c>
      <c r="L22" s="3" t="s">
        <v>32</v>
      </c>
      <c r="M22" s="3" t="s">
        <v>33</v>
      </c>
      <c r="N22" s="3" t="s">
        <v>34</v>
      </c>
      <c r="P22">
        <v>17</v>
      </c>
      <c r="Q22" s="19">
        <f t="shared" si="2"/>
        <v>0.013888888888888888</v>
      </c>
      <c r="R22" s="19">
        <f t="shared" si="6"/>
        <v>0.027456275720164604</v>
      </c>
      <c r="S22" s="19">
        <f t="shared" si="6"/>
        <v>0.04070841192272519</v>
      </c>
      <c r="T22" s="19">
        <f t="shared" si="6"/>
        <v>0.053651431780085884</v>
      </c>
      <c r="U22" s="19">
        <f t="shared" si="6"/>
        <v>0.06629135460611854</v>
      </c>
      <c r="V22" s="19">
        <f t="shared" si="6"/>
        <v>0.07863408688047005</v>
      </c>
      <c r="W22" s="19"/>
    </row>
    <row r="23" spans="1:23" ht="14.25">
      <c r="A23">
        <v>4</v>
      </c>
      <c r="B23" s="13">
        <v>211</v>
      </c>
      <c r="C23" s="14">
        <v>3</v>
      </c>
      <c r="D23" s="16">
        <f aca="true" t="shared" si="7" ref="D23:D37">C23/216</f>
        <v>0.013888888888888888</v>
      </c>
      <c r="E23" s="5">
        <f>SUM(D$22:D23)</f>
        <v>0.018518518518518517</v>
      </c>
      <c r="F23" s="5">
        <f>E23-D23</f>
        <v>0.004629629629629629</v>
      </c>
      <c r="H23">
        <v>6</v>
      </c>
      <c r="I23" s="5">
        <f>SUM(I$8:I8)</f>
        <v>0.0016</v>
      </c>
      <c r="J23" s="5">
        <f>SUM(J$8:J8)</f>
        <v>2.56E-06</v>
      </c>
      <c r="K23" s="5">
        <f>SUM(K$8:K8)</f>
        <v>4.096E-09</v>
      </c>
      <c r="L23" s="5">
        <f>SUM(L$8:L8)</f>
        <v>6.5536E-12</v>
      </c>
      <c r="M23" s="5">
        <f>SUM(M$8:M8)</f>
        <v>1.0485760000000001E-14</v>
      </c>
      <c r="N23" s="5">
        <f>SUM(N$8:N8)</f>
        <v>1.6777216000000002E-17</v>
      </c>
      <c r="P23" s="3">
        <v>18</v>
      </c>
      <c r="Q23" s="6">
        <f t="shared" si="2"/>
        <v>0.004629629629629629</v>
      </c>
      <c r="R23" s="6">
        <f t="shared" si="6"/>
        <v>0.009237825788751713</v>
      </c>
      <c r="S23" s="6">
        <f t="shared" si="6"/>
        <v>0.01382468770639638</v>
      </c>
      <c r="T23" s="6">
        <f t="shared" si="6"/>
        <v>0.018390314152200098</v>
      </c>
      <c r="U23" s="6">
        <f t="shared" si="6"/>
        <v>0.022934803438532502</v>
      </c>
      <c r="V23" s="6">
        <f t="shared" si="6"/>
        <v>0.027458253422613366</v>
      </c>
      <c r="W23" s="19"/>
    </row>
    <row r="24" spans="1:14" ht="14.25">
      <c r="A24">
        <v>5</v>
      </c>
      <c r="B24" s="13" t="s">
        <v>42</v>
      </c>
      <c r="C24" s="14">
        <f>3+3</f>
        <v>6</v>
      </c>
      <c r="D24" s="16">
        <f t="shared" si="7"/>
        <v>0.027777777777777776</v>
      </c>
      <c r="E24" s="5">
        <f>SUM(D$22:D24)</f>
        <v>0.046296296296296294</v>
      </c>
      <c r="F24" s="5">
        <f>E24-D24</f>
        <v>0.018518518518518517</v>
      </c>
      <c r="H24">
        <v>7</v>
      </c>
      <c r="I24" s="5">
        <f>SUM(I$8:I9)</f>
        <v>0.008</v>
      </c>
      <c r="J24" s="5">
        <f>SUM(J$8:J9)</f>
        <v>6.400000000000001E-05</v>
      </c>
      <c r="K24" s="5">
        <f>SUM(K$8:K9)</f>
        <v>5.12E-07</v>
      </c>
      <c r="L24" s="5">
        <f>SUM(L$8:L9)</f>
        <v>4.096E-09</v>
      </c>
      <c r="M24" s="5">
        <f>SUM(M$8:M9)</f>
        <v>3.2767999999999996E-11</v>
      </c>
      <c r="N24" s="5">
        <f>SUM(N$8:N9)</f>
        <v>2.6214399999999997E-13</v>
      </c>
    </row>
    <row r="25" spans="1:23" ht="14.25">
      <c r="A25">
        <v>6</v>
      </c>
      <c r="B25" s="1" t="s">
        <v>43</v>
      </c>
      <c r="C25" s="2">
        <f>3+6+1</f>
        <v>10</v>
      </c>
      <c r="D25" s="16">
        <f t="shared" si="7"/>
        <v>0.046296296296296294</v>
      </c>
      <c r="E25" s="5">
        <f>SUM(D$22:D25)</f>
        <v>0.09259259259259259</v>
      </c>
      <c r="F25" s="5">
        <f>E25-D25</f>
        <v>0.046296296296296294</v>
      </c>
      <c r="H25">
        <v>8</v>
      </c>
      <c r="I25" s="5">
        <f>SUM(I$8:I10)</f>
        <v>0.024</v>
      </c>
      <c r="J25" s="5">
        <f>SUM(J$8:J10)</f>
        <v>0.000576</v>
      </c>
      <c r="K25" s="5">
        <f>SUM(K$8:K10)</f>
        <v>1.3824E-05</v>
      </c>
      <c r="L25" s="5">
        <f>SUM(L$8:L10)</f>
        <v>3.31776E-07</v>
      </c>
      <c r="M25" s="5">
        <f>SUM(M$8:M10)</f>
        <v>7.962624E-09</v>
      </c>
      <c r="N25" s="5">
        <f>SUM(N$8:N10)</f>
        <v>1.9110297600000006E-10</v>
      </c>
      <c r="P25" s="4" t="s">
        <v>0</v>
      </c>
      <c r="Q25" s="3" t="s">
        <v>29</v>
      </c>
      <c r="R25" s="3" t="s">
        <v>30</v>
      </c>
      <c r="S25" s="3" t="s">
        <v>31</v>
      </c>
      <c r="T25" s="3" t="s">
        <v>32</v>
      </c>
      <c r="U25" s="3" t="s">
        <v>33</v>
      </c>
      <c r="V25" s="3" t="s">
        <v>34</v>
      </c>
      <c r="W25" s="18"/>
    </row>
    <row r="26" spans="1:23" ht="14.25">
      <c r="A26">
        <v>7</v>
      </c>
      <c r="B26" s="1" t="s">
        <v>44</v>
      </c>
      <c r="C26" s="2">
        <f>3+6+3+3</f>
        <v>15</v>
      </c>
      <c r="D26" s="16">
        <f t="shared" si="7"/>
        <v>0.06944444444444445</v>
      </c>
      <c r="E26" s="5">
        <f>SUM(D$22:D26)</f>
        <v>0.16203703703703703</v>
      </c>
      <c r="F26" s="5">
        <f aca="true" t="shared" si="8" ref="F26:F37">E26-D26</f>
        <v>0.09259259259259259</v>
      </c>
      <c r="H26">
        <v>9</v>
      </c>
      <c r="I26" s="5">
        <f>SUM(I$8:I11)</f>
        <v>0.0576</v>
      </c>
      <c r="J26" s="5">
        <f>SUM(J$8:J11)</f>
        <v>0.00331776</v>
      </c>
      <c r="K26" s="5">
        <f>SUM(K$8:K11)</f>
        <v>0.000191102976</v>
      </c>
      <c r="L26" s="5">
        <f>SUM(L$8:L11)</f>
        <v>1.10075314176E-05</v>
      </c>
      <c r="M26" s="5">
        <f>SUM(M$8:M11)</f>
        <v>6.3403380965376E-07</v>
      </c>
      <c r="N26" s="5">
        <f>SUM(N$8:N11)</f>
        <v>3.6520347436056565E-08</v>
      </c>
      <c r="P26">
        <v>3</v>
      </c>
      <c r="Q26" s="19">
        <f>SUM(Q$8:Q8)</f>
        <v>0.004629629629629629</v>
      </c>
      <c r="R26" s="19">
        <f>SUM(R$8:R8)</f>
        <v>2.143347050754458E-05</v>
      </c>
      <c r="S26" s="19">
        <f>SUM(S$8:S8)</f>
        <v>9.92290301275212E-08</v>
      </c>
      <c r="T26" s="19">
        <f>SUM(T$8:T8)</f>
        <v>4.5939365799778334E-10</v>
      </c>
      <c r="U26" s="19">
        <f>SUM(U$8:U8)</f>
        <v>2.126822490730478E-12</v>
      </c>
      <c r="V26" s="19">
        <f>SUM(V$8:V8)</f>
        <v>9.84640042004851E-15</v>
      </c>
      <c r="W26" s="19"/>
    </row>
    <row r="27" spans="1:23" ht="14.25">
      <c r="A27">
        <v>8</v>
      </c>
      <c r="B27" s="1" t="s">
        <v>53</v>
      </c>
      <c r="C27" s="2">
        <f>3+6+6+3+3</f>
        <v>21</v>
      </c>
      <c r="D27" s="16">
        <f t="shared" si="7"/>
        <v>0.09722222222222222</v>
      </c>
      <c r="E27" s="5">
        <f>SUM(D$22:D27)</f>
        <v>0.25925925925925924</v>
      </c>
      <c r="F27" s="5">
        <f t="shared" si="8"/>
        <v>0.16203703703703703</v>
      </c>
      <c r="H27">
        <v>10</v>
      </c>
      <c r="I27" s="5">
        <f>SUM(I$8:I12)</f>
        <v>0.1184</v>
      </c>
      <c r="J27" s="5">
        <f>SUM(J$8:J12)</f>
        <v>0.01401856</v>
      </c>
      <c r="K27" s="5">
        <f>SUM(K$8:K12)</f>
        <v>0.0016597975040000001</v>
      </c>
      <c r="L27" s="5">
        <f>SUM(L$8:L12)</f>
        <v>0.00019652002447360004</v>
      </c>
      <c r="M27" s="5">
        <f>SUM(M$8:M12)</f>
        <v>2.3267970897674248E-05</v>
      </c>
      <c r="N27" s="5">
        <f>SUM(N$8:N12)</f>
        <v>2.754927754284631E-06</v>
      </c>
      <c r="P27">
        <v>4</v>
      </c>
      <c r="Q27" s="19">
        <f>SUM(Q$8:Q9)</f>
        <v>0.018518518518518517</v>
      </c>
      <c r="R27" s="19">
        <f>SUM(R$8:R9)</f>
        <v>0.0003429355281207132</v>
      </c>
      <c r="S27" s="19">
        <f>SUM(S$8:S9)</f>
        <v>6.350657928161355E-06</v>
      </c>
      <c r="T27" s="19">
        <f>SUM(T$8:T9)</f>
        <v>1.1760477644743251E-07</v>
      </c>
      <c r="U27" s="19">
        <f>SUM(U$8:U9)</f>
        <v>2.1778662305080093E-09</v>
      </c>
      <c r="V27" s="19">
        <f>SUM(V$8:V9)</f>
        <v>4.033085612051869E-11</v>
      </c>
      <c r="W27" s="19"/>
    </row>
    <row r="28" spans="1:23" ht="14.25">
      <c r="A28">
        <v>9</v>
      </c>
      <c r="B28" s="1" t="s">
        <v>54</v>
      </c>
      <c r="C28" s="2">
        <f>6+6+3+3+6+1</f>
        <v>25</v>
      </c>
      <c r="D28" s="16">
        <f t="shared" si="7"/>
        <v>0.11574074074074074</v>
      </c>
      <c r="E28" s="5">
        <f>SUM(D$22:D28)</f>
        <v>0.375</v>
      </c>
      <c r="F28" s="5">
        <f t="shared" si="8"/>
        <v>0.25925925925925924</v>
      </c>
      <c r="H28">
        <v>11</v>
      </c>
      <c r="I28" s="5">
        <f>SUM(I$8:I13)</f>
        <v>0.2112</v>
      </c>
      <c r="J28" s="5">
        <f>SUM(J$8:J13)</f>
        <v>0.044605439999999996</v>
      </c>
      <c r="K28" s="5">
        <f>SUM(K$8:K13)</f>
        <v>0.009420668928</v>
      </c>
      <c r="L28" s="5">
        <f>SUM(L$8:L13)</f>
        <v>0.0019896452775936</v>
      </c>
      <c r="M28" s="5">
        <f>SUM(M$8:M13)</f>
        <v>0.0004202130826277683</v>
      </c>
      <c r="N28" s="5">
        <f>SUM(N$8:N13)</f>
        <v>8.874900305098466E-05</v>
      </c>
      <c r="P28">
        <v>5</v>
      </c>
      <c r="Q28" s="19">
        <f>SUM(Q$8:Q10)</f>
        <v>0.046296296296296294</v>
      </c>
      <c r="R28" s="19">
        <f>SUM(R$8:R10)</f>
        <v>0.002143347050754458</v>
      </c>
      <c r="S28" s="19">
        <f>SUM(S$8:S10)</f>
        <v>9.922903012752119E-05</v>
      </c>
      <c r="T28" s="19">
        <f>SUM(T$8:T10)</f>
        <v>4.593936579977833E-06</v>
      </c>
      <c r="U28" s="19">
        <f>SUM(U$8:U10)</f>
        <v>2.126822490730478E-07</v>
      </c>
      <c r="V28" s="19">
        <f>SUM(V$8:V10)</f>
        <v>9.84640042004851E-09</v>
      </c>
      <c r="W28" s="19"/>
    </row>
    <row r="29" spans="1:23" ht="14.25">
      <c r="A29">
        <v>10</v>
      </c>
      <c r="B29" s="1" t="s">
        <v>45</v>
      </c>
      <c r="C29" s="2">
        <f>6+3+6+6+3+3</f>
        <v>27</v>
      </c>
      <c r="D29" s="16">
        <f t="shared" si="7"/>
        <v>0.125</v>
      </c>
      <c r="E29" s="5">
        <f>SUM(D$22:D29)</f>
        <v>0.5</v>
      </c>
      <c r="F29" s="5">
        <f t="shared" si="8"/>
        <v>0.375</v>
      </c>
      <c r="H29">
        <v>12</v>
      </c>
      <c r="I29" s="5">
        <f>SUM(I$8:I14)</f>
        <v>0.3376</v>
      </c>
      <c r="J29" s="5">
        <f>SUM(J$8:J14)</f>
        <v>0.11397376000000001</v>
      </c>
      <c r="K29" s="5">
        <f>SUM(K$8:K14)</f>
        <v>0.038477541376000006</v>
      </c>
      <c r="L29" s="5">
        <f>SUM(L$8:L14)</f>
        <v>0.012990017968537604</v>
      </c>
      <c r="M29" s="5">
        <f>SUM(M$8:M14)</f>
        <v>0.004385430066178295</v>
      </c>
      <c r="N29" s="5">
        <f>SUM(N$8:N14)</f>
        <v>0.0014805211903417925</v>
      </c>
      <c r="P29">
        <v>6</v>
      </c>
      <c r="Q29" s="19">
        <f>SUM(Q$8:Q11)</f>
        <v>0.09259259259259259</v>
      </c>
      <c r="R29" s="19">
        <f>SUM(R$8:R11)</f>
        <v>0.008573388203017831</v>
      </c>
      <c r="S29" s="19">
        <f>SUM(S$8:S11)</f>
        <v>0.0007938322410201695</v>
      </c>
      <c r="T29" s="19">
        <f>SUM(T$8:T11)</f>
        <v>7.350298527964531E-05</v>
      </c>
      <c r="U29" s="19">
        <f>SUM(U$8:U11)</f>
        <v>6.805831970337529E-06</v>
      </c>
      <c r="V29" s="19">
        <f>SUM(V$8:V11)</f>
        <v>6.301696268831044E-07</v>
      </c>
      <c r="W29" s="19"/>
    </row>
    <row r="30" spans="1:23" ht="14.25">
      <c r="A30">
        <v>11</v>
      </c>
      <c r="B30" s="1" t="s">
        <v>47</v>
      </c>
      <c r="C30" s="2">
        <f>6+6+3+6+3+3</f>
        <v>27</v>
      </c>
      <c r="D30" s="16">
        <f t="shared" si="7"/>
        <v>0.125</v>
      </c>
      <c r="E30" s="5">
        <f>SUM(D$22:D30)</f>
        <v>0.625</v>
      </c>
      <c r="F30" s="5">
        <f t="shared" si="8"/>
        <v>0.5</v>
      </c>
      <c r="H30">
        <v>13</v>
      </c>
      <c r="I30" s="5">
        <f>SUM(I$8:I15)</f>
        <v>0.488</v>
      </c>
      <c r="J30" s="5">
        <f>SUM(J$8:J15)</f>
        <v>0.23814400000000002</v>
      </c>
      <c r="K30" s="5">
        <f>SUM(K$8:K15)</f>
        <v>0.11621427200000001</v>
      </c>
      <c r="L30" s="5">
        <f>SUM(L$8:L15)</f>
        <v>0.05671256473600001</v>
      </c>
      <c r="M30" s="5">
        <f>SUM(M$8:M15)</f>
        <v>0.027675731591168005</v>
      </c>
      <c r="N30" s="5">
        <f>SUM(N$8:N15)</f>
        <v>0.013505757016489988</v>
      </c>
      <c r="P30">
        <v>7</v>
      </c>
      <c r="Q30" s="19">
        <f>SUM(Q$8:Q12)</f>
        <v>0.16203703703703703</v>
      </c>
      <c r="R30" s="19">
        <f>SUM(R$8:R12)</f>
        <v>0.02625600137174211</v>
      </c>
      <c r="S30" s="19">
        <f>SUM(S$8:S12)</f>
        <v>0.004254444666717472</v>
      </c>
      <c r="T30" s="19">
        <f>SUM(T$8:T12)</f>
        <v>0.0006893776080329237</v>
      </c>
      <c r="U30" s="19">
        <f>SUM(U$8:U12)</f>
        <v>0.00011170470500533485</v>
      </c>
      <c r="V30" s="19">
        <f>SUM(V$8:V12)</f>
        <v>1.810029942216074E-05</v>
      </c>
      <c r="W30" s="19"/>
    </row>
    <row r="31" spans="1:23" ht="14.25">
      <c r="A31">
        <v>12</v>
      </c>
      <c r="B31" s="1" t="s">
        <v>48</v>
      </c>
      <c r="C31" s="2">
        <f>6+6+3+3+6+1</f>
        <v>25</v>
      </c>
      <c r="D31" s="16">
        <f t="shared" si="7"/>
        <v>0.11574074074074074</v>
      </c>
      <c r="E31" s="5">
        <f>SUM(D$22:D31)</f>
        <v>0.7407407407407407</v>
      </c>
      <c r="F31" s="5">
        <f t="shared" si="8"/>
        <v>0.625</v>
      </c>
      <c r="H31">
        <v>14</v>
      </c>
      <c r="I31" s="5">
        <f>SUM(I$8:I16)</f>
        <v>0.648</v>
      </c>
      <c r="J31" s="5">
        <f>SUM(J$8:J16)</f>
        <v>0.41990400000000005</v>
      </c>
      <c r="K31" s="5">
        <f>SUM(K$8:K16)</f>
        <v>0.272097792</v>
      </c>
      <c r="L31" s="5">
        <f>SUM(L$8:L16)</f>
        <v>0.176319369216</v>
      </c>
      <c r="M31" s="5">
        <f>SUM(M$8:M16)</f>
        <v>0.114254951251968</v>
      </c>
      <c r="N31" s="5">
        <f>SUM(N$8:N16)</f>
        <v>0.07403720841127527</v>
      </c>
      <c r="P31">
        <v>8</v>
      </c>
      <c r="Q31" s="19">
        <f>SUM(Q$8:Q13)</f>
        <v>0.25925925925925924</v>
      </c>
      <c r="R31" s="19">
        <f>SUM(R$8:R13)</f>
        <v>0.0672153635116598</v>
      </c>
      <c r="S31" s="19">
        <f>SUM(S$8:S13)</f>
        <v>0.017426205354874765</v>
      </c>
      <c r="T31" s="19">
        <f>SUM(T$8:T13)</f>
        <v>0.004517905092004569</v>
      </c>
      <c r="U31" s="19">
        <f>SUM(U$8:U13)</f>
        <v>0.0011713087275567401</v>
      </c>
      <c r="V31" s="19">
        <f>SUM(V$8:V13)</f>
        <v>0.00030367263307026597</v>
      </c>
      <c r="W31" s="19"/>
    </row>
    <row r="32" spans="1:23" ht="14.25">
      <c r="A32">
        <v>13</v>
      </c>
      <c r="B32" s="1" t="s">
        <v>49</v>
      </c>
      <c r="C32" s="2">
        <f>3+6+6+3+3</f>
        <v>21</v>
      </c>
      <c r="D32" s="16">
        <f t="shared" si="7"/>
        <v>0.09722222222222222</v>
      </c>
      <c r="E32" s="5">
        <f>SUM(D$22:D32)</f>
        <v>0.8379629629629629</v>
      </c>
      <c r="F32" s="5">
        <f t="shared" si="8"/>
        <v>0.7407407407407407</v>
      </c>
      <c r="H32">
        <v>15</v>
      </c>
      <c r="I32" s="5">
        <f>SUM(I$8:I17)</f>
        <v>0.7936000000000001</v>
      </c>
      <c r="J32" s="5">
        <f>SUM(J$8:J17)</f>
        <v>0.6298009600000001</v>
      </c>
      <c r="K32" s="5">
        <f>SUM(K$8:K17)</f>
        <v>0.4998100418560001</v>
      </c>
      <c r="L32" s="5">
        <f>SUM(L$8:L17)</f>
        <v>0.3966492492169217</v>
      </c>
      <c r="M32" s="5">
        <f>SUM(M$8:M17)</f>
        <v>0.3147808441785491</v>
      </c>
      <c r="N32" s="5">
        <f>SUM(N$8:N17)</f>
        <v>0.24981007794009663</v>
      </c>
      <c r="P32">
        <v>9</v>
      </c>
      <c r="Q32" s="19">
        <f>SUM(Q$8:Q14)</f>
        <v>0.375</v>
      </c>
      <c r="R32" s="19">
        <f>SUM(R$8:R14)</f>
        <v>0.140625</v>
      </c>
      <c r="S32" s="19">
        <f>SUM(S$8:S14)</f>
        <v>0.052734375</v>
      </c>
      <c r="T32" s="19">
        <f>SUM(T$8:T14)</f>
        <v>0.019775390625</v>
      </c>
      <c r="U32" s="19">
        <f>SUM(U$8:U14)</f>
        <v>0.007415771484374999</v>
      </c>
      <c r="V32" s="19">
        <f>SUM(V$8:V14)</f>
        <v>0.0027809143066406246</v>
      </c>
      <c r="W32" s="19"/>
    </row>
    <row r="33" spans="1:23" ht="14.25">
      <c r="A33">
        <v>14</v>
      </c>
      <c r="B33" s="1" t="s">
        <v>50</v>
      </c>
      <c r="C33" s="2">
        <f>3+6+3+3</f>
        <v>15</v>
      </c>
      <c r="D33" s="16">
        <f t="shared" si="7"/>
        <v>0.06944444444444445</v>
      </c>
      <c r="E33" s="5">
        <f>SUM(D$22:D33)</f>
        <v>0.9074074074074073</v>
      </c>
      <c r="F33" s="5">
        <f t="shared" si="8"/>
        <v>0.8379629629629629</v>
      </c>
      <c r="H33">
        <v>16</v>
      </c>
      <c r="I33" s="5">
        <f>SUM(I$8:I18)</f>
        <v>0.9056000000000001</v>
      </c>
      <c r="J33" s="5">
        <f>SUM(J$8:J18)</f>
        <v>0.8201113600000001</v>
      </c>
      <c r="K33" s="5">
        <f>SUM(K$8:K18)</f>
        <v>0.7426928476160002</v>
      </c>
      <c r="L33" s="5">
        <f>SUM(L$8:L18)</f>
        <v>0.6725826428010497</v>
      </c>
      <c r="M33" s="5">
        <f>SUM(M$8:M18)</f>
        <v>0.6090908413206308</v>
      </c>
      <c r="N33" s="5">
        <f>SUM(N$8:N18)</f>
        <v>0.5515926658999633</v>
      </c>
      <c r="P33">
        <v>10</v>
      </c>
      <c r="Q33" s="19">
        <f>SUM(Q$8:Q15)</f>
        <v>0.5</v>
      </c>
      <c r="R33" s="19">
        <f>SUM(R$8:R15)</f>
        <v>0.25</v>
      </c>
      <c r="S33" s="19">
        <f>SUM(S$8:S15)</f>
        <v>0.125</v>
      </c>
      <c r="T33" s="19">
        <f>SUM(T$8:T15)</f>
        <v>0.0625</v>
      </c>
      <c r="U33" s="19">
        <f>SUM(U$8:U15)</f>
        <v>0.03125</v>
      </c>
      <c r="V33" s="19">
        <f>SUM(V$8:V15)</f>
        <v>0.015625</v>
      </c>
      <c r="W33" s="19"/>
    </row>
    <row r="34" spans="1:23" ht="14.25">
      <c r="A34">
        <v>15</v>
      </c>
      <c r="B34" s="1" t="s">
        <v>51</v>
      </c>
      <c r="C34" s="2">
        <f>3+6+1</f>
        <v>10</v>
      </c>
      <c r="D34" s="16">
        <f t="shared" si="7"/>
        <v>0.046296296296296294</v>
      </c>
      <c r="E34" s="5">
        <f>SUM(D$22:D34)</f>
        <v>0.9537037037037036</v>
      </c>
      <c r="F34" s="5">
        <f t="shared" si="8"/>
        <v>0.9074074074074073</v>
      </c>
      <c r="H34">
        <v>17</v>
      </c>
      <c r="I34" s="5">
        <f>SUM(I$8:I19)</f>
        <v>0.9728000000000001</v>
      </c>
      <c r="J34" s="5">
        <f>SUM(J$8:J19)</f>
        <v>0.94633984</v>
      </c>
      <c r="K34" s="5">
        <f>SUM(K$8:K19)</f>
        <v>0.9205993963520002</v>
      </c>
      <c r="L34" s="5">
        <f>SUM(L$8:L19)</f>
        <v>0.8955590927712258</v>
      </c>
      <c r="M34" s="5">
        <f>SUM(M$8:M19)</f>
        <v>0.8711998854478487</v>
      </c>
      <c r="N34" s="5">
        <f>SUM(N$8:N19)</f>
        <v>0.8475032485636671</v>
      </c>
      <c r="P34">
        <v>11</v>
      </c>
      <c r="Q34" s="19">
        <f>SUM(Q$8:Q16)</f>
        <v>0.625</v>
      </c>
      <c r="R34" s="19">
        <f>SUM(R$8:R16)</f>
        <v>0.390625</v>
      </c>
      <c r="S34" s="19">
        <f>SUM(S$8:S16)</f>
        <v>0.244140625</v>
      </c>
      <c r="T34" s="19">
        <f>SUM(T$8:T16)</f>
        <v>0.152587890625</v>
      </c>
      <c r="U34" s="19">
        <f>SUM(U$8:U16)</f>
        <v>0.095367431640625</v>
      </c>
      <c r="V34" s="19">
        <f>SUM(V$8:V16)</f>
        <v>0.059604644775390625</v>
      </c>
      <c r="W34" s="19"/>
    </row>
    <row r="35" spans="1:23" ht="14.25">
      <c r="A35">
        <v>16</v>
      </c>
      <c r="B35" s="1" t="s">
        <v>52</v>
      </c>
      <c r="C35" s="2">
        <f>3+3</f>
        <v>6</v>
      </c>
      <c r="D35" s="16">
        <f t="shared" si="7"/>
        <v>0.027777777777777776</v>
      </c>
      <c r="E35" s="5">
        <f>SUM(D$22:D35)</f>
        <v>0.9814814814814814</v>
      </c>
      <c r="F35" s="5">
        <f t="shared" si="8"/>
        <v>0.9537037037037036</v>
      </c>
      <c r="H35" s="3">
        <v>18</v>
      </c>
      <c r="I35" s="6">
        <f>SUM(I$8:I20)</f>
        <v>1</v>
      </c>
      <c r="J35" s="6">
        <f>SUM(J$8:J20)</f>
        <v>1</v>
      </c>
      <c r="K35" s="6">
        <f>SUM(K$8:K20)</f>
        <v>1.0000000000000002</v>
      </c>
      <c r="L35" s="6">
        <f>SUM(L$8:L20)</f>
        <v>1.0000000000000002</v>
      </c>
      <c r="M35" s="6">
        <f>SUM(M$8:M20)</f>
        <v>1.0000000000000004</v>
      </c>
      <c r="N35" s="6">
        <f>SUM(N$8:N20)</f>
        <v>1.0000000000000002</v>
      </c>
      <c r="P35">
        <v>12</v>
      </c>
      <c r="Q35" s="19">
        <f>SUM(Q$8:Q17)</f>
        <v>0.7407407407407407</v>
      </c>
      <c r="R35" s="19">
        <f>SUM(R$8:R17)</f>
        <v>0.5486968449931413</v>
      </c>
      <c r="S35" s="19">
        <f>SUM(S$8:S17)</f>
        <v>0.4064421074023269</v>
      </c>
      <c r="T35" s="19">
        <f>SUM(T$8:T17)</f>
        <v>0.3010682277054273</v>
      </c>
      <c r="U35" s="19">
        <f>SUM(U$8:U17)</f>
        <v>0.22301350200402023</v>
      </c>
      <c r="V35" s="19">
        <f>SUM(V$8:V17)</f>
        <v>0.1651951866696446</v>
      </c>
      <c r="W35" s="19"/>
    </row>
    <row r="36" spans="1:23" ht="14.25">
      <c r="A36">
        <v>17</v>
      </c>
      <c r="B36" s="1">
        <v>665</v>
      </c>
      <c r="C36" s="2">
        <f>3</f>
        <v>3</v>
      </c>
      <c r="D36" s="16">
        <f t="shared" si="7"/>
        <v>0.013888888888888888</v>
      </c>
      <c r="E36" s="5">
        <f>SUM(D$22:D36)</f>
        <v>0.9953703703703702</v>
      </c>
      <c r="F36" s="5">
        <f t="shared" si="8"/>
        <v>0.9814814814814814</v>
      </c>
      <c r="P36">
        <v>13</v>
      </c>
      <c r="Q36" s="19">
        <f>SUM(Q$8:Q18)</f>
        <v>0.8379629629629629</v>
      </c>
      <c r="R36" s="19">
        <f>SUM(R$8:R18)</f>
        <v>0.702181927297668</v>
      </c>
      <c r="S36" s="19">
        <f>SUM(S$8:S18)</f>
        <v>0.5884024483373977</v>
      </c>
      <c r="T36" s="19">
        <f>SUM(T$8:T18)</f>
        <v>0.4930594590234675</v>
      </c>
      <c r="U36" s="19">
        <f>SUM(U$8:U18)</f>
        <v>0.41316556520022046</v>
      </c>
      <c r="V36" s="19">
        <f>SUM(V$8:V18)</f>
        <v>0.346217441209444</v>
      </c>
      <c r="W36" s="19"/>
    </row>
    <row r="37" spans="1:23" ht="14.25">
      <c r="A37" s="3">
        <v>18</v>
      </c>
      <c r="B37" s="4">
        <v>666</v>
      </c>
      <c r="C37" s="15">
        <v>1</v>
      </c>
      <c r="D37" s="17">
        <f t="shared" si="7"/>
        <v>0.004629629629629629</v>
      </c>
      <c r="E37" s="6">
        <f>SUM(D$22:D37)</f>
        <v>0.9999999999999999</v>
      </c>
      <c r="F37" s="6">
        <f t="shared" si="8"/>
        <v>0.9953703703703702</v>
      </c>
      <c r="P37">
        <v>14</v>
      </c>
      <c r="Q37" s="19">
        <f>SUM(Q$8:Q19)</f>
        <v>0.9074074074074073</v>
      </c>
      <c r="R37" s="19">
        <f>SUM(R$8:R19)</f>
        <v>0.8233882030178327</v>
      </c>
      <c r="S37" s="19">
        <f>SUM(S$8:S19)</f>
        <v>0.7471485545902555</v>
      </c>
      <c r="T37" s="19">
        <f>SUM(T$8:T19)</f>
        <v>0.6779681328689355</v>
      </c>
      <c r="U37" s="19">
        <f>SUM(U$8:U19)</f>
        <v>0.6151933057514415</v>
      </c>
      <c r="V37" s="19">
        <f>SUM(V$8:V19)</f>
        <v>0.558230962626308</v>
      </c>
      <c r="W37" s="19"/>
    </row>
    <row r="38" spans="2:23" ht="14.25">
      <c r="B38" s="2" t="s">
        <v>46</v>
      </c>
      <c r="C38">
        <f>SUM(C22:C37)</f>
        <v>216</v>
      </c>
      <c r="P38">
        <v>15</v>
      </c>
      <c r="Q38" s="19">
        <f>SUM(Q$8:Q20)</f>
        <v>0.9537037037037036</v>
      </c>
      <c r="R38" s="19">
        <f>SUM(R$8:R20)</f>
        <v>0.9095507544581619</v>
      </c>
      <c r="S38" s="19">
        <f>SUM(S$8:S20)</f>
        <v>0.8674419232332469</v>
      </c>
      <c r="T38" s="19">
        <f>SUM(T$8:T20)</f>
        <v>0.8272825749354114</v>
      </c>
      <c r="U38" s="19">
        <f>SUM(U$8:U20)</f>
        <v>0.7889824557254386</v>
      </c>
      <c r="V38" s="19">
        <f>SUM(V$8:V20)</f>
        <v>0.7524554901825942</v>
      </c>
      <c r="W38" s="19"/>
    </row>
    <row r="39" spans="7:26" ht="14.25">
      <c r="G39" s="1"/>
      <c r="O39" s="1"/>
      <c r="P39">
        <v>16</v>
      </c>
      <c r="Q39" s="19">
        <f>SUM(Q$8:Q21)</f>
        <v>0.9814814814814814</v>
      </c>
      <c r="R39" s="19">
        <f>SUM(R$8:R21)</f>
        <v>0.9633058984910837</v>
      </c>
      <c r="S39" s="19">
        <f>SUM(S$8:S21)</f>
        <v>0.9454669003708783</v>
      </c>
      <c r="T39" s="19">
        <f>SUM(T$8:T21)</f>
        <v>0.9279582540677139</v>
      </c>
      <c r="U39" s="19">
        <f>SUM(U$8:U21)</f>
        <v>0.9107738419553488</v>
      </c>
      <c r="V39" s="19">
        <f>SUM(V$8:V21)</f>
        <v>0.8939076596969164</v>
      </c>
      <c r="W39" s="19"/>
      <c r="Z39" s="1"/>
    </row>
    <row r="40" spans="7:26" ht="14.25">
      <c r="G40" s="1"/>
      <c r="P40">
        <v>17</v>
      </c>
      <c r="Q40" s="19">
        <f>SUM(Q$8:Q22)</f>
        <v>0.9953703703703702</v>
      </c>
      <c r="R40" s="19">
        <f>SUM(R$8:R22)</f>
        <v>0.9907621742112483</v>
      </c>
      <c r="S40" s="19">
        <f>SUM(S$8:S22)</f>
        <v>0.9861753122936036</v>
      </c>
      <c r="T40" s="19">
        <f>SUM(T$8:T22)</f>
        <v>0.9816096858477998</v>
      </c>
      <c r="U40" s="19">
        <f>SUM(U$8:U22)</f>
        <v>0.9770651965614674</v>
      </c>
      <c r="V40" s="19">
        <f>SUM(V$8:V22)</f>
        <v>0.9725417465773865</v>
      </c>
      <c r="W40" s="19"/>
      <c r="Z40" s="1"/>
    </row>
    <row r="41" spans="7:26" ht="14.25">
      <c r="G41" s="1"/>
      <c r="P41" s="3">
        <v>18</v>
      </c>
      <c r="Q41" s="6">
        <f>SUM(Q$8:Q23)</f>
        <v>0.9999999999999999</v>
      </c>
      <c r="R41" s="6">
        <f>SUM(R$8:R23)</f>
        <v>1</v>
      </c>
      <c r="S41" s="6">
        <f>SUM(S$8:S23)</f>
        <v>0.9999999999999999</v>
      </c>
      <c r="T41" s="6">
        <f>SUM(T$8:T23)</f>
        <v>0.9999999999999999</v>
      </c>
      <c r="U41" s="6">
        <f>SUM(U$8:U23)</f>
        <v>0.9999999999999999</v>
      </c>
      <c r="V41" s="6">
        <f>SUM(V$8:V23)</f>
        <v>0.9999999999999998</v>
      </c>
      <c r="W41" s="19"/>
      <c r="Z41" s="1"/>
    </row>
    <row r="42" spans="7:26" ht="14.25">
      <c r="G42" s="1"/>
      <c r="Z42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Daniel</cp:lastModifiedBy>
  <dcterms:created xsi:type="dcterms:W3CDTF">2011-10-26T03:46:00Z</dcterms:created>
  <dcterms:modified xsi:type="dcterms:W3CDTF">2011-10-27T03:07:49Z</dcterms:modified>
  <cp:category/>
  <cp:version/>
  <cp:contentType/>
  <cp:contentStatus/>
</cp:coreProperties>
</file>